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onilaht\Google Drive\JIlves\"/>
    </mc:Choice>
  </mc:AlternateContent>
  <bookViews>
    <workbookView xWindow="3348" yWindow="12" windowWidth="25368" windowHeight="13320" tabRatio="681" activeTab="6"/>
  </bookViews>
  <sheets>
    <sheet name="Pelaajat" sheetId="4" r:id="rId1"/>
    <sheet name="Pelaajamaksut" sheetId="5" r:id="rId2"/>
    <sheet name="Pelipaitalista" sheetId="7" r:id="rId3"/>
    <sheet name="Lopettaneet" sheetId="6" r:id="rId4"/>
    <sheet name="Valmennuskulut" sheetId="3" r:id="rId5"/>
    <sheet name="Budjetti 201x-201x" sheetId="1" r:id="rId6"/>
    <sheet name="Kassavirta" sheetId="2" r:id="rId7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  <c r="C31" i="3"/>
  <c r="C41" i="3"/>
  <c r="C51" i="3"/>
  <c r="C61" i="3"/>
  <c r="C73" i="3"/>
  <c r="C87" i="3"/>
  <c r="C107" i="3"/>
  <c r="C121" i="3"/>
  <c r="C122" i="3"/>
  <c r="D31" i="3"/>
  <c r="E31" i="3"/>
  <c r="D41" i="3"/>
  <c r="E41" i="3"/>
  <c r="D51" i="3"/>
  <c r="E51" i="3"/>
  <c r="D61" i="3"/>
  <c r="E61" i="3"/>
  <c r="D87" i="3"/>
  <c r="E87" i="3"/>
  <c r="D107" i="3"/>
  <c r="E107" i="3"/>
  <c r="D20" i="3"/>
  <c r="D73" i="3"/>
  <c r="D121" i="3"/>
  <c r="D122" i="3"/>
  <c r="E73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6" i="3"/>
  <c r="E85" i="3"/>
  <c r="E84" i="3"/>
  <c r="E83" i="3"/>
  <c r="E82" i="3"/>
  <c r="E81" i="3"/>
  <c r="E75" i="3"/>
  <c r="K16" i="3"/>
  <c r="E80" i="3"/>
  <c r="E79" i="3"/>
  <c r="E78" i="3"/>
  <c r="E77" i="3"/>
  <c r="E76" i="3"/>
  <c r="E74" i="3"/>
  <c r="K15" i="3"/>
  <c r="E72" i="3"/>
  <c r="E71" i="3"/>
  <c r="E70" i="3"/>
  <c r="E69" i="3"/>
  <c r="E68" i="3"/>
  <c r="E67" i="3"/>
  <c r="E66" i="3"/>
  <c r="E65" i="3"/>
  <c r="E64" i="3"/>
  <c r="E63" i="3"/>
  <c r="E62" i="3"/>
  <c r="E60" i="3"/>
  <c r="E59" i="3"/>
  <c r="E58" i="3"/>
  <c r="E57" i="3"/>
  <c r="E56" i="3"/>
  <c r="E55" i="3"/>
  <c r="E54" i="3"/>
  <c r="E53" i="3"/>
  <c r="E52" i="3"/>
  <c r="E50" i="3"/>
  <c r="E49" i="3"/>
  <c r="E48" i="3"/>
  <c r="E47" i="3"/>
  <c r="E46" i="3"/>
  <c r="E45" i="3"/>
  <c r="E44" i="3"/>
  <c r="J16" i="3"/>
  <c r="E43" i="3"/>
  <c r="E42" i="3"/>
  <c r="J15" i="3"/>
  <c r="J20" i="3"/>
  <c r="E40" i="3"/>
  <c r="E39" i="3"/>
  <c r="E38" i="3"/>
  <c r="E37" i="3"/>
  <c r="E36" i="3"/>
  <c r="E35" i="3"/>
  <c r="E34" i="3"/>
  <c r="E33" i="3"/>
  <c r="E32" i="3"/>
  <c r="E30" i="3"/>
  <c r="E29" i="3"/>
  <c r="E28" i="3"/>
  <c r="E27" i="3"/>
  <c r="E26" i="3"/>
  <c r="E25" i="3"/>
  <c r="E24" i="3"/>
  <c r="E23" i="3"/>
  <c r="E22" i="3"/>
  <c r="E21" i="3"/>
  <c r="E10" i="3"/>
  <c r="E11" i="3"/>
  <c r="E13" i="3"/>
  <c r="E14" i="3"/>
  <c r="E15" i="3"/>
  <c r="E16" i="3"/>
  <c r="E18" i="3"/>
  <c r="E19" i="3"/>
  <c r="I15" i="3"/>
  <c r="I19" i="3"/>
  <c r="I11" i="3"/>
  <c r="M11" i="3"/>
  <c r="E12" i="3"/>
  <c r="E17" i="3"/>
  <c r="I16" i="3"/>
  <c r="K17" i="3"/>
  <c r="M17" i="3"/>
  <c r="M14" i="3"/>
  <c r="M13" i="3"/>
  <c r="M12" i="3"/>
  <c r="M10" i="3"/>
  <c r="N19" i="2"/>
  <c r="N20" i="2"/>
  <c r="N21" i="2"/>
  <c r="N22" i="2"/>
  <c r="N23" i="2"/>
  <c r="N24" i="2"/>
  <c r="N25" i="2"/>
  <c r="N26" i="2"/>
  <c r="N27" i="2"/>
  <c r="N28" i="2"/>
  <c r="F28" i="2"/>
  <c r="G28" i="2"/>
  <c r="H28" i="2"/>
  <c r="I28" i="2"/>
  <c r="J28" i="2"/>
  <c r="K28" i="2"/>
  <c r="L28" i="2"/>
  <c r="M28" i="2"/>
  <c r="E28" i="2"/>
  <c r="D28" i="2"/>
  <c r="C28" i="2"/>
  <c r="B28" i="2"/>
  <c r="B16" i="2"/>
  <c r="C16" i="2"/>
  <c r="D16" i="2"/>
  <c r="E16" i="2"/>
  <c r="F16" i="2"/>
  <c r="G16" i="2"/>
  <c r="H16" i="2"/>
  <c r="I16" i="2"/>
  <c r="J16" i="2"/>
  <c r="L16" i="2"/>
  <c r="M16" i="2"/>
  <c r="N16" i="2"/>
  <c r="N15" i="2"/>
  <c r="N14" i="2"/>
  <c r="N13" i="2"/>
  <c r="N12" i="2"/>
  <c r="B16" i="1"/>
  <c r="B23" i="1"/>
  <c r="B25" i="1"/>
  <c r="B26" i="1"/>
  <c r="B36" i="1"/>
  <c r="I20" i="3"/>
  <c r="J19" i="3"/>
  <c r="M16" i="3"/>
  <c r="K18" i="3"/>
  <c r="K19" i="3"/>
  <c r="K20" i="3"/>
  <c r="E122" i="3"/>
  <c r="J18" i="3"/>
  <c r="M15" i="3"/>
  <c r="E20" i="3"/>
  <c r="I18" i="3"/>
  <c r="M18" i="3"/>
</calcChain>
</file>

<file path=xl/sharedStrings.xml><?xml version="1.0" encoding="utf-8"?>
<sst xmlns="http://schemas.openxmlformats.org/spreadsheetml/2006/main" count="380" uniqueCount="258">
  <si>
    <t>Pelaajien yhteystiedot</t>
  </si>
  <si>
    <t xml:space="preserve">Idea: </t>
  </si>
  <si>
    <t xml:space="preserve">Joukkueen pelaajien kaikki tiedot ylläpidetään yhdessä paikassa. </t>
  </si>
  <si>
    <t>Tiedosto sijaitsee esim. drop boxissa, johon pääsee käsiksi joukkueenjohtaja, taloudenhoitaja ja varustevastaava.</t>
  </si>
  <si>
    <t xml:space="preserve">Helpottaa pelaajanumeroiden, joukkueiden ja yhteystietojen hallintaa. </t>
  </si>
  <si>
    <t>Listasta on helppo tehdä vanhemmille jaettava versio (hetut poistamalla).</t>
  </si>
  <si>
    <t>Sukunimi</t>
  </si>
  <si>
    <t>Etunimi</t>
  </si>
  <si>
    <t>Pelinro</t>
  </si>
  <si>
    <t>Synt.</t>
  </si>
  <si>
    <t>Joukkue</t>
  </si>
  <si>
    <t>Osoite</t>
    <phoneticPr fontId="0" type="Hiragana"/>
  </si>
  <si>
    <t>Postino</t>
  </si>
  <si>
    <t>Kunta</t>
  </si>
  <si>
    <t>Huoltaja 1</t>
  </si>
  <si>
    <t>Huoltaja 2</t>
  </si>
  <si>
    <t>Puh./pelaaja</t>
  </si>
  <si>
    <t>Puh./huoltaja 1</t>
  </si>
  <si>
    <t>Puh./huoltaja 2</t>
  </si>
  <si>
    <t>Pallo-ID</t>
  </si>
  <si>
    <t>Hetu</t>
  </si>
  <si>
    <t>Kommentti</t>
  </si>
  <si>
    <t xml:space="preserve">Budjetti kaudelle 201x-201x </t>
  </si>
  <si>
    <t xml:space="preserve">Kausibudjetin pohjana hyödynnetään edellisen kauden toteumaa. </t>
  </si>
  <si>
    <t xml:space="preserve">Huomioidaan muutokset kenttämaksuissa, valmennus- ja turnauskuluissa. </t>
  </si>
  <si>
    <t xml:space="preserve">Auttaa pelaajakohtaisen toimintamaksun arvioinnissa. </t>
  </si>
  <si>
    <t xml:space="preserve">Turnaukset, joihin mennään vain pienellä porukalla, hallinnoidaan erikseen. </t>
  </si>
  <si>
    <t>Talvikausi (marraskuu-huhtikuu, 6 kk)</t>
  </si>
  <si>
    <t xml:space="preserve"> </t>
  </si>
  <si>
    <t>Valmennuskulut</t>
  </si>
  <si>
    <t>Olosuhteet</t>
  </si>
  <si>
    <t>Talvisarja</t>
  </si>
  <si>
    <t>Turnausmaksut</t>
  </si>
  <si>
    <t>Varuste-/huoltokassin täydennys</t>
  </si>
  <si>
    <t>Yhteensä</t>
  </si>
  <si>
    <t xml:space="preserve">Kesäkausi (toukokuu-lokakuu 6 kk) </t>
  </si>
  <si>
    <t xml:space="preserve">Yhteensä </t>
  </si>
  <si>
    <t>Talvi- &amp; kesäkausi yhteensä</t>
  </si>
  <si>
    <t>Toimintamaksu/pelaaja</t>
  </si>
  <si>
    <t>Pelaajamäärä</t>
  </si>
  <si>
    <t>Seuramaksu</t>
  </si>
  <si>
    <t>Seuran jäsenmaksu 201x</t>
  </si>
  <si>
    <t>Pelipassi + vakuutus 201x</t>
  </si>
  <si>
    <t>Seuramaksu/pelaaja</t>
  </si>
  <si>
    <t>Toiminta- ja seuramaksu yhteensä/pelaaja</t>
  </si>
  <si>
    <t>Pelaajamaksujen seuranta</t>
  </si>
  <si>
    <t>marraskuu 201x-lokakuu 201x</t>
  </si>
  <si>
    <t>Rahastonhoitajan tärkein apuväline.</t>
  </si>
  <si>
    <t xml:space="preserve">Helpottaa pelaajilta tulleiden maksujen seurantaa ja muistutusten lähettämistä. </t>
  </si>
  <si>
    <t>Pelaaja Sukunimi</t>
  </si>
  <si>
    <t>Pelaaja Etunimi</t>
  </si>
  <si>
    <t>Toim.maksu / talvi -1x</t>
  </si>
  <si>
    <t>Seuran jäsenmaksu + pelipassi 201x</t>
  </si>
  <si>
    <t>Toim.maksu / kesä -1x</t>
  </si>
  <si>
    <t>Leiri x</t>
  </si>
  <si>
    <t>Muu maksu</t>
  </si>
  <si>
    <t>Huom.</t>
  </si>
  <si>
    <t>Maksuviesti lähetetty</t>
  </si>
  <si>
    <t>Muistutusviesti lähetetty</t>
  </si>
  <si>
    <t>Pelipaidat</t>
  </si>
  <si>
    <t>Selkäpainatus/NIMI</t>
  </si>
  <si>
    <t>Paidan koko</t>
  </si>
  <si>
    <t>Lopettaneet pelaajat</t>
  </si>
  <si>
    <t xml:space="preserve">Sukunimi </t>
  </si>
  <si>
    <t>e-mail</t>
  </si>
  <si>
    <t>puh.nro</t>
  </si>
  <si>
    <t>Milloin lopettanut?</t>
  </si>
  <si>
    <t>Lopettamisen syy</t>
  </si>
  <si>
    <t>Kassavirta; joukkuetilin tuotot ja kulut 201x-201x</t>
  </si>
  <si>
    <t>Katso kuukausittain tiliotteet läpi ja summaa tilitapahtumat exceliin.</t>
  </si>
  <si>
    <t xml:space="preserve">Näyttää, mihin joukkueelta palaa rahaa ja missä vaiheessa kautta =&gt; helpottaa loppukauden budjetointia. </t>
  </si>
  <si>
    <t>Helpottaa myös joukkueen tilinpäätöksen tekemistä vuoden lopussa.</t>
  </si>
  <si>
    <t xml:space="preserve">tilin saldo xx.x.201x </t>
  </si>
  <si>
    <t>xx,xx</t>
  </si>
  <si>
    <t>TUOTOT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</si>
  <si>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</si>
  <si>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</si>
  <si>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</si>
  <si>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</si>
  <si>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</si>
  <si>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</si>
  <si>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</si>
  <si>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</si>
  <si>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</si>
  <si>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</si>
  <si>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</si>
  <si>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</si>
  <si>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toimintamaksut</t>
  </si>
  <si>
    <t>jäsen- ja pelipassimaksut</t>
  </si>
  <si>
    <t>leiri- ja matkaveloitukset</t>
  </si>
  <si>
    <t>turnausmaksu</t>
  </si>
  <si>
    <t>TUOTOT YHTEENSÄ</t>
  </si>
  <si>
    <t>KULUT</t>
  </si>
  <si>
    <t>Salit/Kenttävuokrat Seura</t>
  </si>
  <si>
    <t>Kenttävuokrat muilta</t>
  </si>
  <si>
    <t>Valmennus</t>
  </si>
  <si>
    <t>Joukkueen varustekassi</t>
  </si>
  <si>
    <t>Asut</t>
  </si>
  <si>
    <t>Leiri</t>
  </si>
  <si>
    <t>Jäsen- ja pelipassimaksut</t>
  </si>
  <si>
    <t>Muut</t>
  </si>
  <si>
    <t>KULUT YHTEENSÄ</t>
  </si>
  <si>
    <t>tilin saldo xx.x.201x</t>
  </si>
  <si>
    <t>Valmennuskulut 201x-201x</t>
  </si>
  <si>
    <t>lokakuu 2012-heinäkuu 2013</t>
  </si>
  <si>
    <t>Toimii valmennuskorvausten maksun perusteena (valmentaja ilmoittaa).</t>
  </si>
  <si>
    <t xml:space="preserve">Mahdollistaa valmennuskulujen kehittymisen seurannan ja budjetoinnin. </t>
  </si>
  <si>
    <t xml:space="preserve">(Tärkeä etenkin, jos maksetaan valmennuskerroista eikä kk-korvaus). </t>
  </si>
  <si>
    <t>Yhteenveto</t>
  </si>
  <si>
    <t>Pvm</t>
  </si>
  <si>
    <t>Tyyppi</t>
  </si>
  <si>
    <t>Valkku 1</t>
  </si>
  <si>
    <t>Valkku 2</t>
  </si>
  <si>
    <t>Yht.</t>
  </si>
  <si>
    <t>Q412</t>
  </si>
  <si>
    <t>Q113</t>
  </si>
  <si>
    <t>Q213</t>
  </si>
  <si>
    <t>Q313</t>
  </si>
  <si>
    <t>TOTAL</t>
  </si>
  <si>
    <t>3.10.201x</t>
  </si>
  <si>
    <t>treenit/kenttä 3 (1,5h)</t>
  </si>
  <si>
    <t>treenejä/kpl</t>
  </si>
  <si>
    <t>7.10.201x</t>
  </si>
  <si>
    <t>treenit/kenttä 2 (1h)</t>
  </si>
  <si>
    <t xml:space="preserve">treenitunteja </t>
  </si>
  <si>
    <t>10.10.201x</t>
  </si>
  <si>
    <t>Peli</t>
  </si>
  <si>
    <t>futsal-matseja / kpl</t>
  </si>
  <si>
    <t>14.10.201x</t>
  </si>
  <si>
    <t>pelejä / kpl</t>
  </si>
  <si>
    <t>17.10.201x</t>
  </si>
  <si>
    <t>treenit/kenttä 1 (1h)</t>
  </si>
  <si>
    <t>turnauspäiviä / kpl</t>
  </si>
  <si>
    <t>21.10.201x</t>
  </si>
  <si>
    <t>kustannukset treeneistä yht.</t>
  </si>
  <si>
    <t>24.10.201x</t>
  </si>
  <si>
    <t>kustannukset peleistä ja turnauksista</t>
  </si>
  <si>
    <t>27.10.201x</t>
  </si>
  <si>
    <t>Harjoitusmatsi HJK Töölö</t>
  </si>
  <si>
    <t>kustannukset Leiriltä</t>
  </si>
  <si>
    <t>28.10.201x</t>
  </si>
  <si>
    <t>valmennuskulut yhteensä</t>
  </si>
  <si>
    <t>31.10.201x</t>
  </si>
  <si>
    <t>treenikoht.kustannus/€</t>
  </si>
  <si>
    <t>lokakuu total</t>
  </si>
  <si>
    <t>treenituntikoht.kustannus/€</t>
  </si>
  <si>
    <t>4.11.201x</t>
  </si>
  <si>
    <t>7.11.201x</t>
  </si>
  <si>
    <t>Arvioitu budjetissa valmennuskuluja koko kaudelle 4900€</t>
  </si>
  <si>
    <t>10.11.201x</t>
  </si>
  <si>
    <t>Talvisarjapelit</t>
  </si>
  <si>
    <t>11.11.201x</t>
  </si>
  <si>
    <t>14.11.201x</t>
  </si>
  <si>
    <t>17.11.201x</t>
  </si>
  <si>
    <t>Harjoitusmatsi Gnistan</t>
  </si>
  <si>
    <t>18.11.201x</t>
  </si>
  <si>
    <t>Futsal 15:30 &amp; 17 / Kisakallio</t>
  </si>
  <si>
    <t>21.11.201x</t>
  </si>
  <si>
    <t>25.11.201x</t>
  </si>
  <si>
    <t>28.11.201x</t>
  </si>
  <si>
    <t>marraskuu total</t>
  </si>
  <si>
    <t>1.12.201x</t>
  </si>
  <si>
    <t>2.12.201x</t>
  </si>
  <si>
    <t xml:space="preserve">Futsal </t>
  </si>
  <si>
    <t>5.12.201x</t>
  </si>
  <si>
    <t>9.12.201x</t>
  </si>
  <si>
    <t>15.12.201x</t>
  </si>
  <si>
    <t>16.12.201x</t>
  </si>
  <si>
    <t>22.12.201x</t>
  </si>
  <si>
    <t xml:space="preserve">Harjoitusmatsi </t>
  </si>
  <si>
    <t>30.12.201x</t>
  </si>
  <si>
    <t>joulukuu total</t>
  </si>
  <si>
    <t>6.1.201x</t>
  </si>
  <si>
    <t>9.1.201x</t>
  </si>
  <si>
    <t>12.1.201x</t>
  </si>
  <si>
    <t>13.1.201x</t>
  </si>
  <si>
    <t>16.1.201x</t>
  </si>
  <si>
    <t>20.1.201x</t>
  </si>
  <si>
    <t>23.1.201x</t>
  </si>
  <si>
    <t>27.1.201x</t>
  </si>
  <si>
    <t>30.1.201x</t>
  </si>
  <si>
    <t>tammikuu total</t>
  </si>
  <si>
    <t>3.2.201x</t>
  </si>
  <si>
    <t>6.2.201x</t>
  </si>
  <si>
    <t>9.2.201x</t>
  </si>
  <si>
    <t>10.2.201x</t>
  </si>
  <si>
    <t>13.2.201x</t>
  </si>
  <si>
    <t>17.2.201x</t>
  </si>
  <si>
    <t>24.2.201x</t>
  </si>
  <si>
    <t>27.2.201x</t>
  </si>
  <si>
    <t>helmikuu total</t>
  </si>
  <si>
    <t>3.3.201x</t>
  </si>
  <si>
    <t>6.3.201x</t>
  </si>
  <si>
    <t>8.3.201x</t>
  </si>
  <si>
    <t>treenit/kenttä 3 (1h)</t>
  </si>
  <si>
    <t>10.3.201x</t>
  </si>
  <si>
    <t>Futsal</t>
  </si>
  <si>
    <t>13.3.201x</t>
  </si>
  <si>
    <t>17.3.201x</t>
  </si>
  <si>
    <t>20.3.201x</t>
  </si>
  <si>
    <t>24.3.201x</t>
  </si>
  <si>
    <t>27.3.201x</t>
  </si>
  <si>
    <t>maaliskuu total</t>
  </si>
  <si>
    <t>3.4.201x</t>
  </si>
  <si>
    <t>6.4.201x</t>
  </si>
  <si>
    <t>7.4.201x</t>
  </si>
  <si>
    <t>10.4.201x</t>
  </si>
  <si>
    <t>12.4.201x</t>
  </si>
  <si>
    <t>treenit/kenttä 4 (2h)</t>
  </si>
  <si>
    <t>14.4.201x</t>
  </si>
  <si>
    <t>17.4.201x</t>
  </si>
  <si>
    <t>18.4.201x</t>
  </si>
  <si>
    <t>Piirisarjapeli</t>
  </si>
  <si>
    <t>20.4.201x</t>
  </si>
  <si>
    <t>Turnaus</t>
  </si>
  <si>
    <t>21.4.201x</t>
  </si>
  <si>
    <t>26.4.201x</t>
  </si>
  <si>
    <t>28.4.201x</t>
  </si>
  <si>
    <t>29.4.201x</t>
  </si>
  <si>
    <t>Piirisarja 02 / Valtti, Kartano</t>
  </si>
  <si>
    <t>huhtikuu total</t>
  </si>
  <si>
    <t>3.5.201x</t>
  </si>
  <si>
    <t>4.5.201x</t>
  </si>
  <si>
    <t>5.5.201x</t>
  </si>
  <si>
    <t>6.5.201x</t>
  </si>
  <si>
    <t>7.5.201x</t>
  </si>
  <si>
    <t>10.5.201x</t>
  </si>
  <si>
    <t>11.5.201x</t>
  </si>
  <si>
    <t>12.5.201x</t>
  </si>
  <si>
    <t>13.5.201x</t>
  </si>
  <si>
    <t>14.5.201x</t>
  </si>
  <si>
    <t>17.5.201x</t>
  </si>
  <si>
    <t>19.5.201x</t>
  </si>
  <si>
    <t>20.5.201x</t>
  </si>
  <si>
    <t>21.5.201x</t>
  </si>
  <si>
    <t>24.5.201x</t>
  </si>
  <si>
    <t>26.5.201x</t>
  </si>
  <si>
    <t>28.5.201x</t>
  </si>
  <si>
    <t>31.5.201x</t>
  </si>
  <si>
    <t>toukokuu total</t>
  </si>
  <si>
    <t>2.6.201x</t>
  </si>
  <si>
    <t>3.6.201x</t>
  </si>
  <si>
    <t>4.6.201x</t>
  </si>
  <si>
    <t>5.6.201x</t>
  </si>
  <si>
    <t>Stadi-cup</t>
  </si>
  <si>
    <t>6.6.201x</t>
  </si>
  <si>
    <t>7.6.201x</t>
  </si>
  <si>
    <t>8.6.201x</t>
  </si>
  <si>
    <t>9.6.201x</t>
  </si>
  <si>
    <t>10.6.201x</t>
  </si>
  <si>
    <t>11.6.201x</t>
  </si>
  <si>
    <t>14.6.201x</t>
  </si>
  <si>
    <t>16.6.201x</t>
  </si>
  <si>
    <t>17.6.201x</t>
  </si>
  <si>
    <t>kesäkuu total</t>
  </si>
  <si>
    <t>KAIKKI YHTEENSÄ</t>
  </si>
  <si>
    <t>Ilves Joukkue X</t>
  </si>
  <si>
    <t>Ilves joukkue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</si>
</sst>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B]General"/>
    <numFmt numFmtId="165" formatCode="#,##0.00\ &quot;€&quot;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1"/>
      <color rgb="FFC0000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4"/>
      <color rgb="FF0070C0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sz val="9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sz val="9"/>
      <color indexed="8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1"/>
    </font>
    <font>
      <sz val="11"/>
      <color rgb="FF8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</font>
    <font>
      <b/>
      <sz val="10"/>
      <name val="Verdana"/>
      <family val="2"/>
    </font>
    <font>
      <sz val="10"/>
      <name val="Arial Unicode MS"/>
      <family val="2"/>
    </font>
    <font>
      <u/>
      <sz val="11"/>
      <name val="Calibri"/>
      <family val="2"/>
    </font>
    <font>
      <sz val="10"/>
      <name val="Calibri"/>
      <family val="2"/>
    </font>
    <font>
      <u/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rgb="FFFF66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90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3" fillId="0" borderId="0" applyNumberFormat="0" applyFill="0" applyBorder="0" applyAlignment="0" applyProtection="0"/>
    <xf numFmtId="164" fontId="2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Fill="1"/>
    <xf numFmtId="0" fontId="3" fillId="0" borderId="1" xfId="0" applyFont="1" applyFill="1" applyBorder="1"/>
    <xf numFmtId="0" fontId="0" fillId="0" borderId="1" xfId="0" applyFill="1" applyBorder="1"/>
    <xf numFmtId="0" fontId="1" fillId="0" borderId="0" xfId="0" applyFont="1" applyFill="1"/>
    <xf numFmtId="0" fontId="3" fillId="0" borderId="0" xfId="0" applyFont="1" applyFill="1"/>
    <xf numFmtId="0" fontId="0" fillId="0" borderId="0" xfId="0" applyFont="1" applyFill="1"/>
    <xf numFmtId="0" fontId="0" fillId="0" borderId="1" xfId="0" applyBorder="1"/>
    <xf numFmtId="0" fontId="5" fillId="2" borderId="1" xfId="0" applyFont="1" applyFill="1" applyBorder="1"/>
    <xf numFmtId="0" fontId="1" fillId="0" borderId="0" xfId="0" applyFont="1"/>
    <xf numFmtId="1" fontId="0" fillId="0" borderId="0" xfId="0" applyNumberFormat="1" applyFill="1"/>
    <xf numFmtId="1" fontId="1" fillId="0" borderId="0" xfId="0" applyNumberFormat="1" applyFont="1" applyFill="1"/>
    <xf numFmtId="0" fontId="6" fillId="0" borderId="0" xfId="0" applyFont="1"/>
    <xf numFmtId="2" fontId="0" fillId="0" borderId="0" xfId="0" applyNumberFormat="1"/>
    <xf numFmtId="0" fontId="7" fillId="0" borderId="0" xfId="0" applyFont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14" fontId="3" fillId="0" borderId="1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6" borderId="1" xfId="0" applyFont="1" applyFill="1" applyBorder="1"/>
    <xf numFmtId="0" fontId="0" fillId="7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8" borderId="1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0" fillId="0" borderId="0" xfId="0" applyFont="1"/>
    <xf numFmtId="0" fontId="6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0" fillId="2" borderId="0" xfId="0" applyNumberFormat="1" applyFill="1"/>
    <xf numFmtId="0" fontId="1" fillId="4" borderId="1" xfId="0" applyFont="1" applyFill="1" applyBorder="1"/>
    <xf numFmtId="2" fontId="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49" fontId="11" fillId="10" borderId="1" xfId="0" applyNumberFormat="1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6" fillId="10" borderId="1" xfId="0" applyFont="1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0" borderId="1" xfId="0" applyFont="1" applyFill="1" applyBorder="1"/>
    <xf numFmtId="0" fontId="18" fillId="0" borderId="1" xfId="0" applyFont="1" applyFill="1" applyBorder="1"/>
    <xf numFmtId="0" fontId="1" fillId="10" borderId="1" xfId="0" applyFont="1" applyFill="1" applyBorder="1" applyAlignment="1">
      <alignment horizontal="left"/>
    </xf>
    <xf numFmtId="0" fontId="15" fillId="11" borderId="6" xfId="0" applyFont="1" applyFill="1" applyBorder="1"/>
    <xf numFmtId="0" fontId="17" fillId="11" borderId="7" xfId="0" applyFont="1" applyFill="1" applyBorder="1"/>
    <xf numFmtId="0" fontId="0" fillId="11" borderId="7" xfId="0" applyFill="1" applyBorder="1"/>
    <xf numFmtId="0" fontId="1" fillId="11" borderId="7" xfId="0" applyFont="1" applyFill="1" applyBorder="1"/>
    <xf numFmtId="0" fontId="0" fillId="11" borderId="8" xfId="0" applyFill="1" applyBorder="1"/>
    <xf numFmtId="0" fontId="19" fillId="11" borderId="9" xfId="0" applyFont="1" applyFill="1" applyBorder="1"/>
    <xf numFmtId="0" fontId="17" fillId="11" borderId="0" xfId="0" applyFont="1" applyFill="1" applyBorder="1"/>
    <xf numFmtId="0" fontId="0" fillId="11" borderId="0" xfId="0" applyFill="1" applyBorder="1"/>
    <xf numFmtId="0" fontId="1" fillId="11" borderId="0" xfId="0" applyFont="1" applyFill="1" applyBorder="1"/>
    <xf numFmtId="0" fontId="0" fillId="11" borderId="10" xfId="0" applyFill="1" applyBorder="1"/>
    <xf numFmtId="0" fontId="19" fillId="11" borderId="11" xfId="0" applyFont="1" applyFill="1" applyBorder="1"/>
    <xf numFmtId="0" fontId="17" fillId="11" borderId="12" xfId="0" applyFont="1" applyFill="1" applyBorder="1"/>
    <xf numFmtId="0" fontId="0" fillId="11" borderId="12" xfId="0" applyFill="1" applyBorder="1"/>
    <xf numFmtId="0" fontId="1" fillId="11" borderId="12" xfId="0" applyFont="1" applyFill="1" applyBorder="1"/>
    <xf numFmtId="0" fontId="0" fillId="11" borderId="13" xfId="0" applyFill="1" applyBorder="1"/>
    <xf numFmtId="0" fontId="14" fillId="11" borderId="6" xfId="0" applyFont="1" applyFill="1" applyBorder="1"/>
    <xf numFmtId="0" fontId="14" fillId="11" borderId="7" xfId="0" applyFont="1" applyFill="1" applyBorder="1"/>
    <xf numFmtId="0" fontId="16" fillId="11" borderId="9" xfId="0" applyFont="1" applyFill="1" applyBorder="1"/>
    <xf numFmtId="0" fontId="16" fillId="11" borderId="0" xfId="0" applyFont="1" applyFill="1" applyBorder="1"/>
    <xf numFmtId="0" fontId="16" fillId="11" borderId="11" xfId="0" applyFont="1" applyFill="1" applyBorder="1"/>
    <xf numFmtId="0" fontId="16" fillId="11" borderId="12" xfId="0" applyFont="1" applyFill="1" applyBorder="1"/>
    <xf numFmtId="0" fontId="16" fillId="11" borderId="7" xfId="0" applyFont="1" applyFill="1" applyBorder="1"/>
    <xf numFmtId="0" fontId="21" fillId="11" borderId="0" xfId="0" applyFont="1" applyFill="1" applyBorder="1"/>
    <xf numFmtId="0" fontId="20" fillId="11" borderId="10" xfId="0" applyFont="1" applyFill="1" applyBorder="1"/>
    <xf numFmtId="0" fontId="21" fillId="11" borderId="12" xfId="0" applyFont="1" applyFill="1" applyBorder="1"/>
    <xf numFmtId="0" fontId="20" fillId="11" borderId="13" xfId="0" applyFont="1" applyFill="1" applyBorder="1"/>
    <xf numFmtId="0" fontId="22" fillId="0" borderId="0" xfId="0" applyFont="1"/>
    <xf numFmtId="0" fontId="0" fillId="0" borderId="0" xfId="0" applyAlignment="1">
      <alignment horizontal="right"/>
    </xf>
    <xf numFmtId="0" fontId="0" fillId="0" borderId="0" xfId="0" applyFont="1"/>
    <xf numFmtId="49" fontId="1" fillId="10" borderId="1" xfId="0" applyNumberFormat="1" applyFont="1" applyFill="1" applyBorder="1"/>
    <xf numFmtId="14" fontId="0" fillId="0" borderId="1" xfId="0" applyNumberFormat="1" applyFont="1" applyFill="1" applyBorder="1" applyAlignment="1">
      <alignment horizontal="right"/>
    </xf>
    <xf numFmtId="0" fontId="1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/>
    <xf numFmtId="0" fontId="18" fillId="0" borderId="1" xfId="0" applyFont="1" applyFill="1" applyBorder="1" applyAlignment="1">
      <alignment horizontal="left"/>
    </xf>
    <xf numFmtId="1" fontId="18" fillId="0" borderId="1" xfId="0" applyNumberFormat="1" applyFont="1" applyFill="1" applyBorder="1"/>
    <xf numFmtId="14" fontId="18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14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14" fontId="18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left"/>
    </xf>
    <xf numFmtId="0" fontId="18" fillId="0" borderId="1" xfId="1" applyFont="1" applyFill="1" applyBorder="1" applyAlignment="1" applyProtection="1"/>
    <xf numFmtId="1" fontId="0" fillId="0" borderId="1" xfId="0" applyNumberFormat="1" applyFont="1" applyFill="1" applyBorder="1"/>
    <xf numFmtId="0" fontId="18" fillId="0" borderId="1" xfId="0" applyFont="1" applyFill="1" applyBorder="1" applyAlignment="1">
      <alignment horizontal="right"/>
    </xf>
    <xf numFmtId="3" fontId="0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49" fontId="18" fillId="0" borderId="1" xfId="0" applyNumberFormat="1" applyFont="1" applyFill="1" applyBorder="1" applyAlignment="1">
      <alignment horizontal="left"/>
    </xf>
    <xf numFmtId="3" fontId="18" fillId="0" borderId="1" xfId="0" applyNumberFormat="1" applyFont="1" applyFill="1" applyBorder="1" applyAlignment="1">
      <alignment horizontal="left"/>
    </xf>
    <xf numFmtId="0" fontId="26" fillId="0" borderId="1" xfId="0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/>
    <xf numFmtId="0" fontId="26" fillId="0" borderId="1" xfId="0" applyFont="1" applyFill="1" applyBorder="1" applyAlignment="1">
      <alignment horizontal="right"/>
    </xf>
    <xf numFmtId="0" fontId="26" fillId="0" borderId="1" xfId="0" applyFont="1" applyFill="1" applyBorder="1"/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/>
    </xf>
    <xf numFmtId="165" fontId="0" fillId="0" borderId="1" xfId="0" applyNumberFormat="1" applyFont="1" applyFill="1" applyBorder="1"/>
    <xf numFmtId="0" fontId="0" fillId="0" borderId="0" xfId="0" applyFill="1" applyBorder="1"/>
    <xf numFmtId="0" fontId="0" fillId="12" borderId="0" xfId="0" applyFill="1"/>
    <xf numFmtId="0" fontId="0" fillId="13" borderId="0" xfId="0" applyFill="1"/>
    <xf numFmtId="0" fontId="18" fillId="0" borderId="0" xfId="0" applyFont="1"/>
    <xf numFmtId="0" fontId="27" fillId="0" borderId="0" xfId="0" applyFont="1" applyFill="1" applyBorder="1"/>
    <xf numFmtId="0" fontId="28" fillId="0" borderId="0" xfId="1" applyFont="1" applyFill="1" applyBorder="1" applyAlignment="1" applyProtection="1"/>
    <xf numFmtId="0" fontId="27" fillId="0" borderId="0" xfId="0" applyFont="1" applyFill="1" applyBorder="1" applyAlignment="1">
      <alignment horizontal="left"/>
    </xf>
    <xf numFmtId="1" fontId="27" fillId="0" borderId="0" xfId="0" applyNumberFormat="1" applyFont="1" applyFill="1" applyBorder="1"/>
    <xf numFmtId="14" fontId="27" fillId="0" borderId="0" xfId="0" applyNumberFormat="1" applyFont="1" applyFill="1" applyBorder="1" applyAlignment="1">
      <alignment horizontal="right"/>
    </xf>
    <xf numFmtId="0" fontId="18" fillId="0" borderId="0" xfId="0" applyFont="1" applyFill="1"/>
    <xf numFmtId="0" fontId="18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top"/>
    </xf>
    <xf numFmtId="0" fontId="0" fillId="0" borderId="0" xfId="0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9" fontId="1" fillId="0" borderId="4" xfId="0" applyNumberFormat="1" applyFont="1" applyBorder="1"/>
    <xf numFmtId="0" fontId="1" fillId="0" borderId="4" xfId="0" applyFont="1" applyBorder="1"/>
    <xf numFmtId="0" fontId="18" fillId="0" borderId="0" xfId="0" applyFont="1" applyFill="1" applyBorder="1" applyAlignment="1">
      <alignment wrapText="1"/>
    </xf>
    <xf numFmtId="49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0" applyFont="1" applyFill="1" applyBorder="1" applyAlignment="1">
      <alignment horizontal="right"/>
    </xf>
    <xf numFmtId="49" fontId="0" fillId="0" borderId="0" xfId="0" applyNumberFormat="1" applyFont="1" applyBorder="1"/>
    <xf numFmtId="0" fontId="0" fillId="0" borderId="0" xfId="0" applyFont="1" applyBorder="1"/>
    <xf numFmtId="14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9" xfId="0" applyFont="1" applyFill="1" applyBorder="1"/>
    <xf numFmtId="0" fontId="18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/>
    </xf>
    <xf numFmtId="0" fontId="18" fillId="0" borderId="1" xfId="0" applyFont="1" applyBorder="1"/>
    <xf numFmtId="1" fontId="18" fillId="0" borderId="1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/>
    </xf>
    <xf numFmtId="0" fontId="34" fillId="0" borderId="1" xfId="0" applyFont="1" applyBorder="1"/>
    <xf numFmtId="49" fontId="34" fillId="0" borderId="1" xfId="0" applyNumberFormat="1" applyFont="1" applyBorder="1"/>
    <xf numFmtId="0" fontId="34" fillId="0" borderId="1" xfId="0" applyFont="1" applyBorder="1" applyAlignment="1">
      <alignment horizontal="left"/>
    </xf>
    <xf numFmtId="165" fontId="18" fillId="0" borderId="1" xfId="0" applyNumberFormat="1" applyFont="1" applyFill="1" applyBorder="1"/>
    <xf numFmtId="0" fontId="34" fillId="0" borderId="1" xfId="0" applyFont="1" applyFill="1" applyBorder="1"/>
    <xf numFmtId="0" fontId="34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Border="1"/>
    <xf numFmtId="0" fontId="37" fillId="0" borderId="1" xfId="1" applyFont="1" applyBorder="1" applyAlignment="1" applyProtection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3" fontId="27" fillId="0" borderId="0" xfId="0" applyNumberFormat="1" applyFont="1" applyFill="1" applyBorder="1"/>
    <xf numFmtId="0" fontId="1" fillId="10" borderId="1" xfId="0" applyFont="1" applyFill="1" applyBorder="1" applyAlignment="1"/>
    <xf numFmtId="1" fontId="0" fillId="0" borderId="1" xfId="0" applyNumberFormat="1" applyFont="1" applyFill="1" applyBorder="1" applyAlignment="1"/>
    <xf numFmtId="1" fontId="0" fillId="0" borderId="1" xfId="0" quotePrefix="1" applyNumberFormat="1" applyFill="1" applyBorder="1" applyAlignment="1"/>
    <xf numFmtId="1" fontId="18" fillId="0" borderId="1" xfId="0" applyNumberFormat="1" applyFont="1" applyFill="1" applyBorder="1" applyAlignment="1"/>
    <xf numFmtId="1" fontId="18" fillId="0" borderId="1" xfId="0" applyNumberFormat="1" applyFont="1" applyFill="1" applyBorder="1" applyAlignment="1">
      <alignment vertical="top"/>
    </xf>
    <xf numFmtId="1" fontId="0" fillId="0" borderId="1" xfId="0" applyNumberFormat="1" applyFont="1" applyBorder="1" applyAlignment="1"/>
    <xf numFmtId="1" fontId="34" fillId="0" borderId="1" xfId="0" applyNumberFormat="1" applyFont="1" applyBorder="1" applyAlignment="1"/>
    <xf numFmtId="0" fontId="1" fillId="10" borderId="1" xfId="0" applyFont="1" applyFill="1" applyBorder="1" applyAlignment="1">
      <alignment horizontal="right"/>
    </xf>
    <xf numFmtId="0" fontId="18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1" fontId="0" fillId="0" borderId="1" xfId="0" applyNumberFormat="1" applyFont="1" applyFill="1" applyBorder="1" applyAlignment="1">
      <alignment vertical="top"/>
    </xf>
    <xf numFmtId="49" fontId="0" fillId="0" borderId="1" xfId="0" quotePrefix="1" applyNumberFormat="1" applyFont="1" applyFill="1" applyBorder="1" applyAlignment="1">
      <alignment horizontal="left" vertical="top"/>
    </xf>
    <xf numFmtId="3" fontId="0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4" fontId="0" fillId="7" borderId="2" xfId="0" applyNumberFormat="1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16" fontId="3" fillId="4" borderId="2" xfId="0" applyNumberFormat="1" applyFont="1" applyFill="1" applyBorder="1" applyAlignment="1">
      <alignment horizontal="left"/>
    </xf>
    <xf numFmtId="16" fontId="3" fillId="4" borderId="3" xfId="0" applyNumberFormat="1" applyFont="1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39" fillId="0" borderId="1" xfId="0" applyFont="1" applyBorder="1"/>
    <xf numFmtId="0" fontId="39" fillId="0" borderId="1" xfId="0" applyFont="1" applyFill="1" applyBorder="1"/>
    <xf numFmtId="0" fontId="39" fillId="0" borderId="1" xfId="0" applyNumberFormat="1" applyFont="1" applyFill="1" applyBorder="1" applyAlignment="1">
      <alignment horizontal="right"/>
    </xf>
    <xf numFmtId="0" fontId="39" fillId="0" borderId="1" xfId="0" quotePrefix="1" applyFont="1" applyBorder="1"/>
    <xf numFmtId="14" fontId="39" fillId="0" borderId="1" xfId="0" applyNumberFormat="1" applyFont="1" applyFill="1" applyBorder="1" applyAlignment="1">
      <alignment horizontal="right"/>
    </xf>
    <xf numFmtId="49" fontId="39" fillId="0" borderId="1" xfId="0" quotePrefix="1" applyNumberFormat="1" applyFont="1" applyFill="1" applyBorder="1"/>
    <xf numFmtId="0" fontId="40" fillId="0" borderId="0" xfId="0" applyFont="1"/>
    <xf numFmtId="0" fontId="41" fillId="0" borderId="0" xfId="0" applyFont="1"/>
    <xf numFmtId="0" fontId="41" fillId="0" borderId="0" xfId="0" applyFont="1" applyFill="1" applyBorder="1"/>
    <xf numFmtId="0" fontId="41" fillId="0" borderId="0" xfId="0" quotePrefix="1" applyFont="1"/>
    <xf numFmtId="1" fontId="39" fillId="0" borderId="1" xfId="0" applyNumberFormat="1" applyFont="1" applyFill="1" applyBorder="1" applyAlignment="1"/>
    <xf numFmtId="0" fontId="39" fillId="0" borderId="1" xfId="0" applyFont="1" applyFill="1" applyBorder="1" applyAlignment="1">
      <alignment horizontal="right"/>
    </xf>
    <xf numFmtId="49" fontId="39" fillId="0" borderId="1" xfId="0" applyNumberFormat="1" applyFont="1" applyFill="1" applyBorder="1"/>
    <xf numFmtId="0" fontId="39" fillId="0" borderId="1" xfId="0" applyFont="1" applyFill="1" applyBorder="1" applyAlignment="1">
      <alignment horizontal="left"/>
    </xf>
    <xf numFmtId="0" fontId="34" fillId="0" borderId="9" xfId="0" applyFont="1" applyFill="1" applyBorder="1"/>
    <xf numFmtId="0" fontId="39" fillId="0" borderId="9" xfId="0" applyFont="1" applyFill="1" applyBorder="1"/>
    <xf numFmtId="0" fontId="0" fillId="0" borderId="9" xfId="0" applyFont="1" applyBorder="1"/>
    <xf numFmtId="0" fontId="18" fillId="0" borderId="9" xfId="0" applyFont="1" applyBorder="1"/>
    <xf numFmtId="0" fontId="41" fillId="0" borderId="0" xfId="0" applyFont="1" applyBorder="1"/>
    <xf numFmtId="0" fontId="26" fillId="0" borderId="0" xfId="0" applyFont="1" applyFill="1"/>
    <xf numFmtId="0" fontId="26" fillId="0" borderId="9" xfId="0" applyFont="1" applyFill="1" applyBorder="1"/>
    <xf numFmtId="0" fontId="39" fillId="0" borderId="0" xfId="0" applyFont="1" applyFill="1"/>
    <xf numFmtId="165" fontId="38" fillId="0" borderId="0" xfId="0" applyNumberFormat="1" applyFont="1" applyFill="1" applyBorder="1"/>
    <xf numFmtId="165" fontId="18" fillId="0" borderId="0" xfId="0" applyNumberFormat="1" applyFont="1" applyFill="1" applyBorder="1"/>
    <xf numFmtId="165" fontId="18" fillId="0" borderId="0" xfId="0" quotePrefix="1" applyNumberFormat="1" applyFont="1" applyFill="1" applyBorder="1" applyAlignment="1">
      <alignment horizontal="center"/>
    </xf>
    <xf numFmtId="0" fontId="26" fillId="0" borderId="0" xfId="0" applyFont="1" applyFill="1" applyBorder="1"/>
    <xf numFmtId="165" fontId="26" fillId="0" borderId="0" xfId="0" applyNumberFormat="1" applyFont="1" applyFill="1" applyBorder="1"/>
    <xf numFmtId="0" fontId="34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38" fillId="0" borderId="0" xfId="0" quotePrefix="1" applyFont="1" applyFill="1" applyBorder="1"/>
    <xf numFmtId="0" fontId="18" fillId="0" borderId="0" xfId="0" quotePrefix="1" applyFont="1" applyFill="1" applyBorder="1"/>
    <xf numFmtId="0" fontId="42" fillId="0" borderId="0" xfId="0" applyFont="1"/>
    <xf numFmtId="49" fontId="27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vertical="top"/>
    </xf>
    <xf numFmtId="49" fontId="26" fillId="0" borderId="0" xfId="0" applyNumberFormat="1" applyFont="1" applyFill="1" applyBorder="1" applyAlignment="1">
      <alignment horizontal="left" vertical="top"/>
    </xf>
    <xf numFmtId="1" fontId="26" fillId="0" borderId="0" xfId="0" applyNumberFormat="1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right"/>
    </xf>
    <xf numFmtId="17" fontId="0" fillId="0" borderId="0" xfId="0" applyNumberFormat="1" applyFont="1" applyFill="1" applyBorder="1"/>
    <xf numFmtId="49" fontId="18" fillId="0" borderId="0" xfId="0" applyNumberFormat="1" applyFont="1" applyFill="1" applyBorder="1"/>
    <xf numFmtId="0" fontId="12" fillId="0" borderId="0" xfId="1" applyFill="1" applyBorder="1" applyAlignment="1" applyProtection="1"/>
    <xf numFmtId="1" fontId="18" fillId="0" borderId="0" xfId="0" applyNumberFormat="1" applyFont="1" applyFill="1" applyBorder="1"/>
    <xf numFmtId="14" fontId="18" fillId="0" borderId="0" xfId="0" applyNumberFormat="1" applyFont="1" applyFill="1" applyBorder="1" applyAlignment="1">
      <alignment horizontal="right"/>
    </xf>
    <xf numFmtId="164" fontId="18" fillId="0" borderId="0" xfId="4" applyFont="1" applyFill="1" applyBorder="1"/>
    <xf numFmtId="0" fontId="0" fillId="8" borderId="0" xfId="0" applyFill="1" applyBorder="1"/>
    <xf numFmtId="0" fontId="27" fillId="0" borderId="0" xfId="0" applyFont="1" applyFill="1" applyBorder="1" applyAlignment="1">
      <alignment wrapText="1"/>
    </xf>
    <xf numFmtId="49" fontId="27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14" fontId="18" fillId="0" borderId="0" xfId="0" applyNumberFormat="1" applyFont="1" applyFill="1" applyBorder="1"/>
    <xf numFmtId="0" fontId="30" fillId="0" borderId="0" xfId="0" applyFont="1" applyFill="1" applyBorder="1"/>
    <xf numFmtId="49" fontId="18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31" fillId="0" borderId="0" xfId="1" applyFont="1" applyFill="1" applyBorder="1" applyAlignment="1" applyProtection="1">
      <alignment horizontal="left" vertical="top"/>
    </xf>
    <xf numFmtId="1" fontId="28" fillId="0" borderId="0" xfId="0" applyNumberFormat="1" applyFont="1" applyFill="1" applyBorder="1" applyAlignment="1">
      <alignment horizontal="left" vertical="top"/>
    </xf>
    <xf numFmtId="14" fontId="28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 vertical="top"/>
    </xf>
    <xf numFmtId="0" fontId="33" fillId="0" borderId="0" xfId="1" applyFont="1" applyFill="1" applyBorder="1" applyAlignment="1" applyProtection="1"/>
    <xf numFmtId="0" fontId="25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 applyBorder="1" applyAlignment="1">
      <alignment horizontal="left"/>
    </xf>
    <xf numFmtId="0" fontId="36" fillId="0" borderId="0" xfId="0" applyFont="1" applyFill="1" applyBorder="1"/>
    <xf numFmtId="49" fontId="36" fillId="0" borderId="0" xfId="0" applyNumberFormat="1" applyFont="1" applyFill="1" applyBorder="1"/>
    <xf numFmtId="0" fontId="36" fillId="0" borderId="0" xfId="0" applyFont="1" applyFill="1" applyBorder="1" applyAlignment="1">
      <alignment horizontal="left"/>
    </xf>
    <xf numFmtId="14" fontId="36" fillId="0" borderId="0" xfId="0" applyNumberFormat="1" applyFont="1" applyFill="1" applyBorder="1"/>
    <xf numFmtId="0" fontId="35" fillId="0" borderId="0" xfId="0" applyFont="1" applyFill="1" applyBorder="1"/>
    <xf numFmtId="49" fontId="26" fillId="0" borderId="0" xfId="0" applyNumberFormat="1" applyFont="1" applyFill="1" applyBorder="1"/>
    <xf numFmtId="0" fontId="26" fillId="0" borderId="0" xfId="0" applyFont="1" applyFill="1" applyBorder="1" applyAlignment="1">
      <alignment horizontal="left"/>
    </xf>
    <xf numFmtId="0" fontId="39" fillId="0" borderId="0" xfId="0" applyFont="1" applyFill="1" applyBorder="1"/>
    <xf numFmtId="0" fontId="39" fillId="0" borderId="0" xfId="0" quotePrefix="1" applyFont="1" applyFill="1" applyBorder="1"/>
    <xf numFmtId="165" fontId="0" fillId="0" borderId="0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wrapText="1"/>
    </xf>
    <xf numFmtId="0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0" borderId="1" xfId="0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center" vertical="center"/>
    </xf>
    <xf numFmtId="0" fontId="0" fillId="0" borderId="1" xfId="0" quotePrefix="1" applyFill="1" applyBorder="1"/>
    <xf numFmtId="0" fontId="36" fillId="0" borderId="1" xfId="0" applyFont="1" applyFill="1" applyBorder="1"/>
    <xf numFmtId="0" fontId="36" fillId="0" borderId="1" xfId="0" applyFont="1" applyFill="1" applyBorder="1" applyAlignment="1"/>
    <xf numFmtId="0" fontId="36" fillId="0" borderId="1" xfId="0" applyFont="1" applyFill="1" applyBorder="1" applyAlignment="1">
      <alignment horizontal="right"/>
    </xf>
    <xf numFmtId="1" fontId="34" fillId="0" borderId="1" xfId="0" applyNumberFormat="1" applyFont="1" applyFill="1" applyBorder="1" applyAlignment="1"/>
    <xf numFmtId="0" fontId="34" fillId="0" borderId="1" xfId="0" applyFont="1" applyFill="1" applyBorder="1" applyAlignment="1">
      <alignment horizontal="right"/>
    </xf>
    <xf numFmtId="0" fontId="26" fillId="0" borderId="1" xfId="0" applyFont="1" applyFill="1" applyBorder="1" applyAlignment="1"/>
    <xf numFmtId="0" fontId="0" fillId="8" borderId="1" xfId="0" applyFill="1" applyBorder="1"/>
    <xf numFmtId="0" fontId="18" fillId="0" borderId="1" xfId="0" applyFont="1" applyFill="1" applyBorder="1" applyAlignment="1"/>
    <xf numFmtId="1" fontId="18" fillId="0" borderId="1" xfId="0" quotePrefix="1" applyNumberFormat="1" applyFont="1" applyFill="1" applyBorder="1" applyAlignment="1"/>
    <xf numFmtId="0" fontId="5" fillId="0" borderId="0" xfId="0" applyFont="1"/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14" fillId="5" borderId="6" xfId="0" applyFont="1" applyFill="1" applyBorder="1"/>
    <xf numFmtId="0" fontId="14" fillId="5" borderId="7" xfId="0" applyFont="1" applyFill="1" applyBorder="1"/>
    <xf numFmtId="0" fontId="0" fillId="5" borderId="7" xfId="0" applyFill="1" applyBorder="1" applyAlignment="1"/>
    <xf numFmtId="0" fontId="0" fillId="5" borderId="7" xfId="0" applyFill="1" applyBorder="1" applyAlignment="1">
      <alignment horizontal="right"/>
    </xf>
    <xf numFmtId="0" fontId="0" fillId="5" borderId="7" xfId="0" applyFill="1" applyBorder="1"/>
    <xf numFmtId="0" fontId="0" fillId="5" borderId="8" xfId="0" applyFill="1" applyBorder="1"/>
    <xf numFmtId="0" fontId="16" fillId="5" borderId="9" xfId="0" applyFont="1" applyFill="1" applyBorder="1"/>
    <xf numFmtId="0" fontId="16" fillId="5" borderId="0" xfId="0" applyFont="1" applyFill="1" applyBorder="1"/>
    <xf numFmtId="0" fontId="21" fillId="5" borderId="0" xfId="0" applyFont="1" applyFill="1" applyBorder="1" applyAlignment="1"/>
    <xf numFmtId="0" fontId="21" fillId="5" borderId="0" xfId="0" applyFont="1" applyFill="1" applyBorder="1" applyAlignment="1">
      <alignment horizontal="right"/>
    </xf>
    <xf numFmtId="0" fontId="21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16" fillId="5" borderId="11" xfId="0" applyFont="1" applyFill="1" applyBorder="1"/>
    <xf numFmtId="0" fontId="16" fillId="5" borderId="12" xfId="0" applyFont="1" applyFill="1" applyBorder="1"/>
    <xf numFmtId="0" fontId="21" fillId="5" borderId="12" xfId="0" applyFont="1" applyFill="1" applyBorder="1" applyAlignment="1"/>
    <xf numFmtId="0" fontId="21" fillId="5" borderId="12" xfId="0" applyFont="1" applyFill="1" applyBorder="1" applyAlignment="1">
      <alignment horizontal="right"/>
    </xf>
    <xf numFmtId="0" fontId="21" fillId="5" borderId="12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16" fillId="5" borderId="7" xfId="0" applyFont="1" applyFill="1" applyBorder="1"/>
    <xf numFmtId="0" fontId="26" fillId="0" borderId="1" xfId="0" applyFont="1" applyFill="1" applyBorder="1" applyAlignment="1">
      <alignment wrapText="1"/>
    </xf>
  </cellXfs>
  <cellStyles count="52">
    <cellStyle name="Avattu hyperlinkki" xfId="29" builtinId="9" hidden="1"/>
    <cellStyle name="Avattu hyperlinkki" xfId="31" builtinId="9" hidden="1"/>
    <cellStyle name="Avattu hyperlinkki" xfId="33" builtinId="9" hidden="1"/>
    <cellStyle name="Avattu hyperlinkki" xfId="35" builtinId="9" hidden="1"/>
    <cellStyle name="Avattu hyperlinkki" xfId="37" builtinId="9" hidden="1"/>
    <cellStyle name="Avattu hyperlinkki" xfId="39" builtinId="9" hidden="1"/>
    <cellStyle name="Avattu hyperlinkki" xfId="41" builtinId="9" hidden="1"/>
    <cellStyle name="Avattu hyperlinkki" xfId="43" builtinId="9" hidden="1"/>
    <cellStyle name="Avattu hyperlinkki" xfId="45" builtinId="9" hidden="1"/>
    <cellStyle name="Avattu hyperlinkki" xfId="47" builtinId="9" hidden="1"/>
    <cellStyle name="Avattu hyperlinkki" xfId="49" builtinId="9" hidden="1"/>
    <cellStyle name="Avattu hyperlinkki" xfId="51" builtinId="9" hidden="1"/>
    <cellStyle name="Avattu hyperlinkki" xfId="50" builtinId="9" hidden="1"/>
    <cellStyle name="Avattu hyperlinkki" xfId="48" builtinId="9" hidden="1"/>
    <cellStyle name="Avattu hyperlinkki" xfId="46" builtinId="9" hidden="1"/>
    <cellStyle name="Avattu hyperlinkki" xfId="44" builtinId="9" hidden="1"/>
    <cellStyle name="Avattu hyperlinkki" xfId="42" builtinId="9" hidden="1"/>
    <cellStyle name="Avattu hyperlinkki" xfId="40" builtinId="9" hidden="1"/>
    <cellStyle name="Avattu hyperlinkki" xfId="38" builtinId="9" hidden="1"/>
    <cellStyle name="Avattu hyperlinkki" xfId="36" builtinId="9" hidden="1"/>
    <cellStyle name="Avattu hyperlinkki" xfId="34" builtinId="9" hidden="1"/>
    <cellStyle name="Avattu hyperlinkki" xfId="32" builtinId="9" hidden="1"/>
    <cellStyle name="Avattu hyperlinkki" xfId="30" builtinId="9" hidden="1"/>
    <cellStyle name="Avattu hyperlinkki" xfId="28" builtinId="9" hidden="1"/>
    <cellStyle name="Avattu hyperlinkki" xfId="12" builtinId="9" hidden="1"/>
    <cellStyle name="Avattu hyperlinkki" xfId="13" builtinId="9" hidden="1"/>
    <cellStyle name="Avattu hyperlinkki" xfId="15" builtinId="9" hidden="1"/>
    <cellStyle name="Avattu hyperlinkki" xfId="16" builtinId="9" hidden="1"/>
    <cellStyle name="Avattu hyperlinkki" xfId="17" builtinId="9" hidden="1"/>
    <cellStyle name="Avattu hyperlinkki" xfId="19" builtinId="9" hidden="1"/>
    <cellStyle name="Avattu hyperlinkki" xfId="20" builtinId="9" hidden="1"/>
    <cellStyle name="Avattu hyperlinkki" xfId="21" builtinId="9" hidden="1"/>
    <cellStyle name="Avattu hyperlinkki" xfId="23" builtinId="9" hidden="1"/>
    <cellStyle name="Avattu hyperlinkki" xfId="24" builtinId="9" hidden="1"/>
    <cellStyle name="Avattu hyperlinkki" xfId="25" builtinId="9" hidden="1"/>
    <cellStyle name="Avattu hyperlinkki" xfId="27" builtinId="9" hidden="1"/>
    <cellStyle name="Avattu hyperlinkki" xfId="26" builtinId="9" hidden="1"/>
    <cellStyle name="Avattu hyperlinkki" xfId="22" builtinId="9" hidden="1"/>
    <cellStyle name="Avattu hyperlinkki" xfId="18" builtinId="9" hidden="1"/>
    <cellStyle name="Avattu hyperlinkki" xfId="14" builtinId="9" hidden="1"/>
    <cellStyle name="Avattu hyperlinkki" xfId="7" builtinId="9" hidden="1"/>
    <cellStyle name="Avattu hyperlinkki" xfId="8" builtinId="9" hidden="1"/>
    <cellStyle name="Avattu hyperlinkki" xfId="9" builtinId="9" hidden="1"/>
    <cellStyle name="Avattu hyperlinkki" xfId="11" builtinId="9" hidden="1"/>
    <cellStyle name="Avattu hyperlinkki" xfId="10" builtinId="9" hidden="1"/>
    <cellStyle name="Avattu hyperlinkki" xfId="5" builtinId="9" hidden="1"/>
    <cellStyle name="Avattu hyperlinkki" xfId="6" builtinId="9" hidden="1"/>
    <cellStyle name="Avattu hyperlinkki" xfId="3" builtinId="9" hidden="1"/>
    <cellStyle name="Excel Built-in Normal" xfId="4"/>
    <cellStyle name="Hyperlinkki" xfId="1" builtinId="8"/>
    <cellStyle name="Normaali" xfId="0" builtinId="0"/>
    <cellStyle name="Normaali 2" xfId="2"/>
  </cellStyles>
  <dxfs count="0"/>
  <tableStyles count="0" defaultTableStyle="TableStyleMedium2" defaultPivotStyle="PivotStyleMedium4"/>
  <colors>
    <mruColors>
      <color rgb="FF183D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</xdr:colOff>
      <xdr:row>0</xdr:row>
      <xdr:rowOff>0</xdr:rowOff>
    </xdr:from>
    <xdr:to>
      <xdr:col>15</xdr:col>
      <xdr:colOff>740882</xdr:colOff>
      <xdr:row>8</xdr:row>
      <xdr:rowOff>16982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00" y="0"/>
          <a:ext cx="1518122" cy="1518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0</xdr:rowOff>
    </xdr:from>
    <xdr:to>
      <xdr:col>9</xdr:col>
      <xdr:colOff>1022822</xdr:colOff>
      <xdr:row>5</xdr:row>
      <xdr:rowOff>169382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7080" y="0"/>
          <a:ext cx="1121882" cy="11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0</xdr:row>
      <xdr:rowOff>0</xdr:rowOff>
    </xdr:from>
    <xdr:to>
      <xdr:col>12</xdr:col>
      <xdr:colOff>763742</xdr:colOff>
      <xdr:row>7</xdr:row>
      <xdr:rowOff>108422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3940" y="0"/>
          <a:ext cx="1518122" cy="15181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</xdr:colOff>
      <xdr:row>0</xdr:row>
      <xdr:rowOff>0</xdr:rowOff>
    </xdr:from>
    <xdr:to>
      <xdr:col>13</xdr:col>
      <xdr:colOff>763742</xdr:colOff>
      <xdr:row>8</xdr:row>
      <xdr:rowOff>16982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120" y="0"/>
          <a:ext cx="1518122" cy="1518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selection activeCell="P1" sqref="P1"/>
    </sheetView>
  </sheetViews>
  <sheetFormatPr defaultColWidth="11.44140625" defaultRowHeight="14.4"/>
  <cols>
    <col min="9" max="9" width="20.88671875" customWidth="1"/>
    <col min="10" max="10" width="21.109375" customWidth="1"/>
    <col min="17" max="17" width="18.88671875" customWidth="1"/>
  </cols>
  <sheetData>
    <row r="1" spans="1:20" ht="17.399999999999999">
      <c r="A1" s="52" t="s">
        <v>0</v>
      </c>
      <c r="B1" s="52"/>
    </row>
    <row r="2" spans="1:20">
      <c r="A2" s="53" t="s">
        <v>257</v>
      </c>
      <c r="B2" s="53"/>
    </row>
    <row r="3" spans="1:20">
      <c r="A3" s="53"/>
      <c r="B3" s="53"/>
    </row>
    <row r="4" spans="1:20">
      <c r="A4" s="301" t="s">
        <v>1</v>
      </c>
      <c r="B4" s="302"/>
      <c r="C4" s="303"/>
      <c r="D4" s="304"/>
      <c r="E4" s="305"/>
      <c r="F4" s="305"/>
      <c r="G4" s="305"/>
      <c r="H4" s="305"/>
      <c r="I4" s="306"/>
    </row>
    <row r="5" spans="1:20">
      <c r="A5" s="307" t="s">
        <v>2</v>
      </c>
      <c r="B5" s="308"/>
      <c r="C5" s="309"/>
      <c r="D5" s="310"/>
      <c r="E5" s="311"/>
      <c r="F5" s="311"/>
      <c r="G5" s="312"/>
      <c r="H5" s="312"/>
      <c r="I5" s="313"/>
    </row>
    <row r="6" spans="1:20">
      <c r="A6" s="307" t="s">
        <v>3</v>
      </c>
      <c r="B6" s="308"/>
      <c r="C6" s="309"/>
      <c r="D6" s="310"/>
      <c r="E6" s="311"/>
      <c r="F6" s="311"/>
      <c r="G6" s="312"/>
      <c r="H6" s="312"/>
      <c r="I6" s="313"/>
    </row>
    <row r="7" spans="1:20">
      <c r="A7" s="307" t="s">
        <v>4</v>
      </c>
      <c r="B7" s="308"/>
      <c r="C7" s="309"/>
      <c r="D7" s="310"/>
      <c r="E7" s="311"/>
      <c r="F7" s="311"/>
      <c r="G7" s="312"/>
      <c r="H7" s="312"/>
      <c r="I7" s="313"/>
    </row>
    <row r="8" spans="1:20">
      <c r="A8" s="314" t="s">
        <v>5</v>
      </c>
      <c r="B8" s="315"/>
      <c r="C8" s="316"/>
      <c r="D8" s="317"/>
      <c r="E8" s="318"/>
      <c r="F8" s="318"/>
      <c r="G8" s="319"/>
      <c r="H8" s="319"/>
      <c r="I8" s="320"/>
    </row>
    <row r="9" spans="1:20">
      <c r="R9" s="143"/>
    </row>
    <row r="10" spans="1:20">
      <c r="A10" s="61" t="s">
        <v>6</v>
      </c>
      <c r="B10" s="61" t="s">
        <v>7</v>
      </c>
      <c r="C10" s="181" t="s">
        <v>8</v>
      </c>
      <c r="D10" s="188" t="s">
        <v>9</v>
      </c>
      <c r="E10" s="61" t="s">
        <v>10</v>
      </c>
      <c r="F10" s="61" t="s">
        <v>11</v>
      </c>
      <c r="G10" s="98" t="s">
        <v>12</v>
      </c>
      <c r="H10" s="61" t="s">
        <v>13</v>
      </c>
      <c r="I10" s="61" t="s">
        <v>14</v>
      </c>
      <c r="J10" s="61" t="s">
        <v>15</v>
      </c>
      <c r="K10" s="61" t="s">
        <v>16</v>
      </c>
      <c r="L10" s="61" t="s">
        <v>17</v>
      </c>
      <c r="M10" s="61" t="s">
        <v>18</v>
      </c>
      <c r="N10" s="68" t="s">
        <v>19</v>
      </c>
      <c r="O10" s="68" t="s">
        <v>20</v>
      </c>
      <c r="P10" s="128" t="s">
        <v>21</v>
      </c>
      <c r="Q10" s="13"/>
      <c r="R10" s="143"/>
    </row>
    <row r="11" spans="1:20">
      <c r="A11" s="66"/>
      <c r="B11" s="66"/>
      <c r="C11" s="183"/>
      <c r="D11" s="189"/>
      <c r="E11" s="101"/>
      <c r="F11" s="67"/>
      <c r="G11" s="102"/>
      <c r="H11" s="66"/>
      <c r="I11" s="67"/>
      <c r="J11" s="11"/>
      <c r="K11" s="66"/>
      <c r="L11" s="67"/>
      <c r="M11" s="66"/>
      <c r="N11" s="116"/>
      <c r="O11" s="117"/>
      <c r="P11" s="106"/>
      <c r="Q11" s="97"/>
      <c r="R11" s="153"/>
      <c r="S11" s="97"/>
      <c r="T11" s="97"/>
    </row>
    <row r="12" spans="1:20">
      <c r="A12" s="67"/>
      <c r="B12" s="67"/>
      <c r="C12" s="184"/>
      <c r="D12" s="117"/>
      <c r="E12" s="67"/>
      <c r="F12" s="67"/>
      <c r="G12" s="120"/>
      <c r="H12" s="66"/>
      <c r="I12" s="67"/>
      <c r="J12" s="11"/>
      <c r="K12" s="67"/>
      <c r="L12" s="103"/>
      <c r="M12" s="66"/>
      <c r="N12" s="67"/>
      <c r="O12" s="117"/>
      <c r="P12" s="106"/>
      <c r="Q12" s="150"/>
      <c r="R12" s="153"/>
      <c r="S12" s="97"/>
      <c r="T12" s="97"/>
    </row>
    <row r="13" spans="1:20">
      <c r="A13" s="67"/>
      <c r="B13" s="67"/>
      <c r="C13" s="184"/>
      <c r="D13" s="117"/>
      <c r="E13" s="67"/>
      <c r="F13" s="110"/>
      <c r="G13" s="120"/>
      <c r="H13" s="66"/>
      <c r="I13" s="67"/>
      <c r="J13" s="11"/>
      <c r="K13" s="67"/>
      <c r="L13" s="103"/>
      <c r="M13" s="66"/>
      <c r="N13" s="67"/>
      <c r="O13" s="117"/>
      <c r="P13" s="106"/>
      <c r="Q13" s="97"/>
      <c r="R13" s="153"/>
      <c r="S13" s="97"/>
      <c r="T13" s="97"/>
    </row>
    <row r="14" spans="1:20">
      <c r="A14" s="67"/>
      <c r="B14" s="67"/>
      <c r="C14" s="184"/>
      <c r="D14" s="189"/>
      <c r="E14" s="67"/>
      <c r="F14" s="110"/>
      <c r="G14" s="120"/>
      <c r="H14" s="66"/>
      <c r="I14" s="11"/>
      <c r="J14" s="11"/>
      <c r="K14" s="67"/>
      <c r="L14" s="111"/>
      <c r="M14" s="66"/>
      <c r="N14" s="67"/>
      <c r="O14" s="117"/>
      <c r="P14" s="106"/>
      <c r="Q14" s="150"/>
      <c r="R14" s="153"/>
      <c r="S14" s="97"/>
      <c r="T14" s="97"/>
    </row>
    <row r="15" spans="1:20">
      <c r="A15" s="67"/>
      <c r="B15" s="67"/>
      <c r="C15" s="184"/>
      <c r="D15" s="189"/>
      <c r="E15" s="67"/>
      <c r="F15" s="67"/>
      <c r="G15" s="102"/>
      <c r="H15" s="66"/>
      <c r="I15" s="11"/>
      <c r="J15" s="103"/>
      <c r="K15" s="67"/>
      <c r="L15" s="103"/>
      <c r="M15" s="66"/>
      <c r="N15" s="104"/>
      <c r="O15" s="105"/>
      <c r="P15" s="106"/>
      <c r="Q15" s="150"/>
      <c r="R15" s="153"/>
      <c r="S15" s="97"/>
      <c r="T15" s="97"/>
    </row>
    <row r="16" spans="1:20">
      <c r="A16" s="174"/>
      <c r="B16" s="174"/>
      <c r="C16" s="194"/>
      <c r="D16" s="192"/>
      <c r="E16" s="174"/>
      <c r="F16" s="175"/>
      <c r="G16" s="195"/>
      <c r="H16" s="174"/>
      <c r="I16" s="106"/>
      <c r="J16" s="174"/>
      <c r="K16" s="174"/>
      <c r="L16" s="174"/>
      <c r="M16" s="174"/>
      <c r="N16" s="197"/>
      <c r="O16" s="99"/>
      <c r="P16" s="106"/>
      <c r="Q16" s="150"/>
      <c r="R16" s="153"/>
      <c r="S16" s="97"/>
      <c r="T16" s="97"/>
    </row>
    <row r="17" spans="1:20">
      <c r="A17" s="167"/>
      <c r="B17" s="167"/>
      <c r="C17" s="187"/>
      <c r="D17" s="173"/>
      <c r="E17" s="168"/>
      <c r="F17" s="168"/>
      <c r="G17" s="169"/>
      <c r="H17" s="168"/>
      <c r="I17" s="168"/>
      <c r="J17" s="168"/>
      <c r="K17" s="168"/>
      <c r="L17" s="168"/>
      <c r="M17" s="168"/>
      <c r="N17" s="170"/>
      <c r="O17" s="173"/>
      <c r="P17" s="172"/>
      <c r="Q17" s="219"/>
      <c r="R17" s="153"/>
    </row>
    <row r="18" spans="1:20">
      <c r="A18" s="66"/>
      <c r="B18" s="66"/>
      <c r="C18" s="182"/>
      <c r="D18" s="190"/>
      <c r="E18" s="101"/>
      <c r="F18" s="66"/>
      <c r="G18" s="107"/>
      <c r="H18" s="66"/>
      <c r="I18" s="66"/>
      <c r="J18" s="114"/>
      <c r="K18" s="66"/>
      <c r="L18" s="66"/>
      <c r="M18" s="66"/>
      <c r="N18" s="66"/>
      <c r="O18" s="99"/>
      <c r="P18" s="106"/>
      <c r="Q18" s="97"/>
      <c r="R18" s="153"/>
      <c r="S18" s="97"/>
      <c r="T18" s="97"/>
    </row>
    <row r="19" spans="1:20">
      <c r="A19" s="66"/>
      <c r="B19" s="66"/>
      <c r="C19" s="182"/>
      <c r="D19" s="190"/>
      <c r="E19" s="101"/>
      <c r="F19" s="66"/>
      <c r="G19" s="107"/>
      <c r="H19" s="66"/>
      <c r="I19" s="115"/>
      <c r="J19" s="114"/>
      <c r="K19" s="66"/>
      <c r="L19" s="118"/>
      <c r="M19" s="66"/>
      <c r="N19" s="66"/>
      <c r="O19" s="99"/>
      <c r="P19" s="106"/>
      <c r="Q19" s="97"/>
      <c r="R19" s="153"/>
      <c r="S19" s="97"/>
      <c r="T19" s="97"/>
    </row>
    <row r="20" spans="1:20">
      <c r="A20" s="67"/>
      <c r="B20" s="67"/>
      <c r="C20" s="184"/>
      <c r="D20" s="117"/>
      <c r="E20" s="67"/>
      <c r="F20" s="110"/>
      <c r="G20" s="120"/>
      <c r="H20" s="66"/>
      <c r="I20" s="67"/>
      <c r="J20" s="103"/>
      <c r="K20" s="67"/>
      <c r="L20" s="103"/>
      <c r="M20" s="66"/>
      <c r="N20" s="67"/>
      <c r="O20" s="117"/>
      <c r="P20" s="106"/>
      <c r="Q20" s="150"/>
      <c r="R20" s="153"/>
      <c r="S20" s="97"/>
      <c r="T20" s="97"/>
    </row>
    <row r="21" spans="1:20">
      <c r="A21" s="66"/>
      <c r="B21" s="66"/>
      <c r="C21" s="182"/>
      <c r="D21" s="189"/>
      <c r="E21" s="101"/>
      <c r="F21" s="66"/>
      <c r="G21" s="107"/>
      <c r="H21" s="66"/>
      <c r="I21" s="66"/>
      <c r="J21" s="108"/>
      <c r="K21" s="66"/>
      <c r="L21" s="66"/>
      <c r="M21" s="66"/>
      <c r="N21" s="66"/>
      <c r="O21" s="99"/>
      <c r="P21" s="106"/>
      <c r="Q21" s="97"/>
      <c r="R21" s="153"/>
      <c r="S21" s="97"/>
      <c r="T21" s="97"/>
    </row>
    <row r="22" spans="1:20">
      <c r="A22" s="206"/>
      <c r="B22" s="206"/>
      <c r="C22" s="215"/>
      <c r="D22" s="216"/>
      <c r="E22" s="206"/>
      <c r="F22" s="206"/>
      <c r="G22" s="217"/>
      <c r="H22" s="206"/>
      <c r="I22" s="206"/>
      <c r="J22" s="206"/>
      <c r="K22" s="206"/>
      <c r="L22" s="206"/>
      <c r="M22" s="206"/>
      <c r="N22" s="218"/>
      <c r="O22" s="216"/>
      <c r="P22" s="206"/>
      <c r="Q22" s="220"/>
      <c r="R22" s="153"/>
    </row>
    <row r="23" spans="1:20">
      <c r="A23" s="67"/>
      <c r="B23" s="110"/>
      <c r="C23" s="184"/>
      <c r="D23" s="117"/>
      <c r="E23" s="67"/>
      <c r="F23" s="67"/>
      <c r="G23" s="102"/>
      <c r="H23" s="66"/>
      <c r="I23" s="67"/>
      <c r="J23" s="11"/>
      <c r="K23" s="67"/>
      <c r="L23" s="67"/>
      <c r="M23" s="67"/>
      <c r="N23" s="67"/>
      <c r="O23" s="117"/>
      <c r="P23" s="106"/>
      <c r="Q23" s="140"/>
      <c r="R23" s="153"/>
      <c r="S23" s="97"/>
      <c r="T23" s="97"/>
    </row>
    <row r="24" spans="1:20">
      <c r="A24" s="66"/>
      <c r="B24" s="113"/>
      <c r="C24" s="182"/>
      <c r="D24" s="189"/>
      <c r="E24" s="101"/>
      <c r="F24" s="113"/>
      <c r="G24" s="107"/>
      <c r="H24" s="66"/>
      <c r="I24" s="66"/>
      <c r="J24" s="114"/>
      <c r="K24" s="66"/>
      <c r="L24" s="66"/>
      <c r="M24" s="66"/>
      <c r="N24" s="66"/>
      <c r="O24" s="99"/>
      <c r="P24" s="106"/>
      <c r="Q24" s="97"/>
      <c r="R24" s="153"/>
      <c r="S24" s="97"/>
      <c r="T24" s="97"/>
    </row>
    <row r="25" spans="1:20">
      <c r="A25" s="67"/>
      <c r="B25" s="110"/>
      <c r="C25" s="184"/>
      <c r="D25" s="117"/>
      <c r="E25" s="67"/>
      <c r="F25" s="110"/>
      <c r="G25" s="120"/>
      <c r="H25" s="66"/>
      <c r="I25" s="11"/>
      <c r="J25" s="103"/>
      <c r="K25" s="67"/>
      <c r="L25" s="121"/>
      <c r="M25" s="66"/>
      <c r="N25" s="67"/>
      <c r="O25" s="119"/>
      <c r="P25" s="106"/>
      <c r="Q25" s="97"/>
      <c r="R25" s="153"/>
      <c r="S25" s="97"/>
      <c r="T25" s="97"/>
    </row>
    <row r="26" spans="1:20">
      <c r="A26" s="67"/>
      <c r="B26" s="67"/>
      <c r="C26" s="184"/>
      <c r="D26" s="117"/>
      <c r="E26" s="67"/>
      <c r="F26" s="110"/>
      <c r="G26" s="120"/>
      <c r="H26" s="66"/>
      <c r="I26" s="67"/>
      <c r="J26" s="11"/>
      <c r="K26" s="67"/>
      <c r="L26" s="103"/>
      <c r="M26" s="66"/>
      <c r="N26" s="67"/>
      <c r="O26" s="117"/>
      <c r="P26" s="106"/>
      <c r="Q26" s="97"/>
      <c r="R26" s="153"/>
      <c r="S26" s="97"/>
      <c r="T26" s="97"/>
    </row>
    <row r="27" spans="1:20">
      <c r="A27" s="126"/>
      <c r="B27" s="126"/>
      <c r="C27" s="184"/>
      <c r="D27" s="189"/>
      <c r="E27" s="67"/>
      <c r="F27" s="67"/>
      <c r="G27" s="120"/>
      <c r="H27" s="66"/>
      <c r="I27" s="67"/>
      <c r="J27" s="11"/>
      <c r="K27" s="67"/>
      <c r="L27" s="121"/>
      <c r="M27" s="66"/>
      <c r="N27" s="67"/>
      <c r="O27" s="117"/>
      <c r="P27" s="106"/>
      <c r="Q27" s="150"/>
      <c r="R27" s="153"/>
      <c r="S27" s="97"/>
      <c r="T27" s="97"/>
    </row>
    <row r="28" spans="1:20">
      <c r="A28" s="66"/>
      <c r="B28" s="66"/>
      <c r="C28" s="182"/>
      <c r="D28" s="189"/>
      <c r="E28" s="101"/>
      <c r="F28" s="66"/>
      <c r="G28" s="107"/>
      <c r="H28" s="66"/>
      <c r="I28" s="67"/>
      <c r="J28" s="108"/>
      <c r="K28" s="66"/>
      <c r="L28" s="66"/>
      <c r="M28" s="66"/>
      <c r="N28" s="66"/>
      <c r="O28" s="99"/>
      <c r="P28" s="106"/>
      <c r="Q28" s="97"/>
      <c r="R28" s="153"/>
      <c r="S28" s="97"/>
      <c r="T28" s="97"/>
    </row>
    <row r="29" spans="1:20">
      <c r="A29" s="67"/>
      <c r="B29" s="67"/>
      <c r="C29" s="184"/>
      <c r="D29" s="189"/>
      <c r="E29" s="101"/>
      <c r="F29" s="67"/>
      <c r="G29" s="102"/>
      <c r="H29" s="66"/>
      <c r="I29" s="67"/>
      <c r="J29" s="11"/>
      <c r="K29" s="67"/>
      <c r="L29" s="67"/>
      <c r="M29" s="67"/>
      <c r="N29" s="67"/>
      <c r="O29" s="105"/>
      <c r="P29" s="106"/>
      <c r="Q29" s="97"/>
      <c r="R29" s="153"/>
      <c r="S29" s="97"/>
      <c r="T29" s="97"/>
    </row>
    <row r="30" spans="1:20">
      <c r="A30" s="67"/>
      <c r="B30" s="67"/>
      <c r="C30" s="182"/>
      <c r="D30" s="189"/>
      <c r="E30" s="101"/>
      <c r="F30" s="67"/>
      <c r="G30" s="102"/>
      <c r="H30" s="66"/>
      <c r="I30" s="67"/>
      <c r="J30" s="103"/>
      <c r="K30" s="66"/>
      <c r="L30" s="67"/>
      <c r="M30" s="66"/>
      <c r="N30" s="104"/>
      <c r="O30" s="105"/>
      <c r="P30" s="106"/>
      <c r="Q30" s="97"/>
      <c r="R30" s="153"/>
      <c r="S30" s="97"/>
      <c r="T30" s="97"/>
    </row>
    <row r="31" spans="1:20">
      <c r="A31" s="109"/>
      <c r="B31" s="67"/>
      <c r="C31" s="182"/>
      <c r="D31" s="117"/>
      <c r="E31" s="101"/>
      <c r="F31" s="102"/>
      <c r="G31" s="102"/>
      <c r="H31" s="66"/>
      <c r="I31" s="67"/>
      <c r="J31" s="11"/>
      <c r="K31" s="66"/>
      <c r="L31" s="67"/>
      <c r="M31" s="66"/>
      <c r="N31" s="104"/>
      <c r="O31" s="105"/>
      <c r="P31" s="106"/>
      <c r="Q31" s="97"/>
      <c r="R31" s="153"/>
      <c r="S31" s="97"/>
      <c r="T31" s="97"/>
    </row>
    <row r="32" spans="1:20">
      <c r="A32" s="174"/>
      <c r="B32" s="174"/>
      <c r="C32" s="194"/>
      <c r="D32" s="192"/>
      <c r="E32" s="174"/>
      <c r="F32" s="174"/>
      <c r="G32" s="195"/>
      <c r="H32" s="174"/>
      <c r="I32" s="174"/>
      <c r="J32" s="174"/>
      <c r="K32" s="174"/>
      <c r="L32" s="174"/>
      <c r="M32" s="174"/>
      <c r="N32" s="197"/>
      <c r="O32" s="99"/>
      <c r="P32" s="106"/>
      <c r="Q32" s="97"/>
      <c r="R32" s="153"/>
      <c r="S32" s="97"/>
      <c r="T32" s="97"/>
    </row>
    <row r="33" spans="1:20">
      <c r="A33" s="126"/>
      <c r="B33" s="322"/>
      <c r="C33" s="184"/>
      <c r="D33" s="189"/>
      <c r="E33" s="67"/>
      <c r="F33" s="67"/>
      <c r="G33" s="102"/>
      <c r="H33" s="66"/>
      <c r="I33" s="67"/>
      <c r="J33" s="103"/>
      <c r="K33" s="67"/>
      <c r="L33" s="67"/>
      <c r="M33" s="66"/>
      <c r="N33" s="67"/>
      <c r="O33" s="117"/>
      <c r="P33" s="106"/>
      <c r="Q33" s="97"/>
      <c r="R33" s="153"/>
      <c r="S33" s="97"/>
      <c r="T33" s="97"/>
    </row>
    <row r="34" spans="1:20">
      <c r="A34" s="174"/>
      <c r="B34" s="174"/>
      <c r="C34" s="194"/>
      <c r="D34" s="192"/>
      <c r="E34" s="174"/>
      <c r="F34" s="174"/>
      <c r="G34" s="195"/>
      <c r="H34" s="174"/>
      <c r="I34" s="174"/>
      <c r="J34" s="106"/>
      <c r="K34" s="174"/>
      <c r="L34" s="196"/>
      <c r="M34" s="174"/>
      <c r="N34" s="197"/>
      <c r="O34" s="99"/>
      <c r="P34" s="106"/>
      <c r="Q34" s="97"/>
      <c r="R34" s="153"/>
      <c r="S34" s="97"/>
      <c r="T34" s="97"/>
    </row>
    <row r="35" spans="1:20">
      <c r="A35" s="174"/>
      <c r="B35" s="174"/>
      <c r="C35" s="186"/>
      <c r="D35" s="179"/>
      <c r="E35" s="106"/>
      <c r="F35" s="175"/>
      <c r="G35" s="195"/>
      <c r="H35" s="174"/>
      <c r="I35" s="177"/>
      <c r="J35" s="106"/>
      <c r="K35" s="106"/>
      <c r="L35" s="106"/>
      <c r="M35" s="106"/>
      <c r="N35" s="178"/>
      <c r="O35" s="179"/>
      <c r="P35" s="106"/>
      <c r="Q35" s="161"/>
      <c r="R35" s="153"/>
      <c r="S35" s="97"/>
      <c r="T35" s="97"/>
    </row>
    <row r="36" spans="1:20" s="4" customFormat="1">
      <c r="A36" s="67"/>
      <c r="B36" s="67"/>
      <c r="C36" s="182"/>
      <c r="D36" s="189"/>
      <c r="E36" s="101"/>
      <c r="F36" s="67"/>
      <c r="G36" s="102"/>
      <c r="H36" s="66"/>
      <c r="I36" s="67"/>
      <c r="J36" s="7"/>
      <c r="K36" s="66"/>
      <c r="L36" s="67"/>
      <c r="M36" s="66"/>
      <c r="N36" s="104"/>
      <c r="O36" s="105"/>
      <c r="P36" s="66"/>
      <c r="Q36" s="10"/>
      <c r="R36" s="150"/>
      <c r="S36" s="10"/>
      <c r="T36" s="10"/>
    </row>
    <row r="37" spans="1:20">
      <c r="A37" s="67"/>
      <c r="B37" s="67"/>
      <c r="C37" s="184"/>
      <c r="D37" s="117"/>
      <c r="E37" s="67"/>
      <c r="F37" s="67"/>
      <c r="G37" s="102"/>
      <c r="H37" s="66"/>
      <c r="I37" s="66"/>
      <c r="J37" s="103"/>
      <c r="K37" s="67"/>
      <c r="L37" s="67"/>
      <c r="M37" s="67"/>
      <c r="N37" s="67"/>
      <c r="O37" s="117"/>
      <c r="P37" s="106"/>
      <c r="Q37" s="97"/>
      <c r="R37" s="153"/>
      <c r="S37" s="97"/>
      <c r="T37" s="97"/>
    </row>
    <row r="38" spans="1:20">
      <c r="A38" s="67"/>
      <c r="B38" s="67"/>
      <c r="C38" s="184"/>
      <c r="D38" s="117"/>
      <c r="E38" s="67"/>
      <c r="F38" s="67"/>
      <c r="G38" s="102"/>
      <c r="H38" s="66"/>
      <c r="I38" s="67"/>
      <c r="J38" s="103"/>
      <c r="K38" s="67"/>
      <c r="L38" s="67"/>
      <c r="M38" s="66"/>
      <c r="N38" s="67"/>
      <c r="O38" s="117"/>
      <c r="P38" s="106"/>
      <c r="Q38" s="97"/>
      <c r="R38" s="153"/>
      <c r="S38" s="97"/>
      <c r="T38" s="97"/>
    </row>
    <row r="39" spans="1:20">
      <c r="A39" s="126"/>
      <c r="B39" s="126"/>
      <c r="C39" s="182"/>
      <c r="D39" s="189"/>
      <c r="E39" s="101"/>
      <c r="F39" s="67"/>
      <c r="G39" s="102"/>
      <c r="H39" s="66"/>
      <c r="I39" s="115"/>
      <c r="J39" s="11"/>
      <c r="K39" s="66"/>
      <c r="L39" s="67"/>
      <c r="M39" s="66"/>
      <c r="N39" s="104"/>
      <c r="O39" s="105"/>
      <c r="P39" s="106"/>
      <c r="Q39" s="221"/>
      <c r="R39" s="153"/>
      <c r="S39" s="97"/>
      <c r="T39" s="97"/>
    </row>
    <row r="40" spans="1:20">
      <c r="A40" s="174"/>
      <c r="B40" s="174"/>
      <c r="C40" s="186"/>
      <c r="D40" s="192"/>
      <c r="E40" s="106"/>
      <c r="F40" s="175"/>
      <c r="G40" s="176"/>
      <c r="H40" s="174"/>
      <c r="I40" s="177"/>
      <c r="J40" s="177"/>
      <c r="K40" s="106"/>
      <c r="L40" s="106"/>
      <c r="M40" s="106"/>
      <c r="N40" s="178"/>
      <c r="O40" s="179"/>
      <c r="P40" s="106"/>
      <c r="Q40" s="222"/>
      <c r="R40" s="153"/>
    </row>
    <row r="41" spans="1:20">
      <c r="A41" s="168"/>
      <c r="B41" s="168"/>
      <c r="C41" s="187"/>
      <c r="D41" s="173"/>
      <c r="E41" s="168"/>
      <c r="F41" s="168"/>
      <c r="G41" s="169"/>
      <c r="H41" s="168"/>
      <c r="I41" s="168"/>
      <c r="J41" s="168"/>
      <c r="K41" s="168"/>
      <c r="L41" s="168"/>
      <c r="M41" s="168"/>
      <c r="N41" s="170"/>
      <c r="O41" s="173"/>
      <c r="P41" s="168"/>
      <c r="Q41" s="161"/>
      <c r="R41" s="153"/>
    </row>
    <row r="42" spans="1:20">
      <c r="A42" s="322"/>
      <c r="B42" s="126"/>
      <c r="C42" s="182"/>
      <c r="D42" s="189"/>
      <c r="E42" s="101"/>
      <c r="F42" s="111"/>
      <c r="G42" s="102"/>
      <c r="H42" s="66"/>
      <c r="I42" s="67"/>
      <c r="J42" s="111"/>
      <c r="K42" s="66"/>
      <c r="L42" s="110"/>
      <c r="M42" s="66"/>
      <c r="N42" s="66"/>
      <c r="O42" s="112"/>
      <c r="P42" s="106"/>
      <c r="Q42" s="150"/>
      <c r="R42" s="153"/>
      <c r="S42" s="97"/>
      <c r="T42" s="97"/>
    </row>
    <row r="43" spans="1:20">
      <c r="A43" s="67"/>
      <c r="B43" s="67"/>
      <c r="C43" s="182"/>
      <c r="D43" s="189"/>
      <c r="E43" s="101"/>
      <c r="F43" s="67"/>
      <c r="G43" s="102"/>
      <c r="H43" s="66"/>
      <c r="I43" s="67"/>
      <c r="J43" s="103"/>
      <c r="K43" s="66"/>
      <c r="L43" s="67"/>
      <c r="M43" s="66"/>
      <c r="N43" s="67"/>
      <c r="O43" s="105"/>
      <c r="P43" s="106"/>
      <c r="Q43" s="97"/>
      <c r="R43" s="153"/>
      <c r="S43" s="97"/>
      <c r="T43" s="97"/>
    </row>
    <row r="44" spans="1:20">
      <c r="A44" s="162"/>
      <c r="B44" s="162"/>
      <c r="C44" s="185"/>
      <c r="D44" s="191"/>
      <c r="E44" s="162"/>
      <c r="F44" s="163"/>
      <c r="G44" s="164"/>
      <c r="H44" s="162"/>
      <c r="I44" s="162"/>
      <c r="J44" s="165"/>
      <c r="K44" s="162"/>
      <c r="L44" s="162"/>
      <c r="M44" s="162"/>
      <c r="N44" s="166"/>
      <c r="O44" s="117"/>
      <c r="P44" s="165"/>
      <c r="Q44" s="133"/>
      <c r="R44" s="153"/>
      <c r="S44" s="97"/>
      <c r="T44" s="97"/>
    </row>
    <row r="45" spans="1:20">
      <c r="A45" s="174"/>
      <c r="B45" s="174"/>
      <c r="C45" s="194"/>
      <c r="D45" s="192"/>
      <c r="E45" s="174"/>
      <c r="F45" s="175"/>
      <c r="G45" s="195"/>
      <c r="H45" s="174"/>
      <c r="I45" s="174"/>
      <c r="J45" s="174"/>
      <c r="K45" s="174"/>
      <c r="L45" s="174"/>
      <c r="M45" s="174"/>
      <c r="N45" s="197"/>
      <c r="O45" s="99"/>
      <c r="P45" s="106"/>
      <c r="Q45" s="97"/>
      <c r="R45" s="153"/>
      <c r="S45" s="97"/>
      <c r="T45" s="97"/>
    </row>
    <row r="46" spans="1:20">
      <c r="A46" s="66"/>
      <c r="B46" s="67"/>
      <c r="C46" s="182"/>
      <c r="D46" s="189"/>
      <c r="E46" s="101"/>
      <c r="F46" s="66"/>
      <c r="G46" s="102"/>
      <c r="H46" s="66"/>
      <c r="I46" s="115"/>
      <c r="J46" s="11"/>
      <c r="K46" s="66"/>
      <c r="L46" s="67"/>
      <c r="M46" s="66"/>
      <c r="N46" s="66"/>
      <c r="O46" s="99"/>
      <c r="P46" s="106"/>
      <c r="Q46" s="97"/>
      <c r="R46" s="153"/>
      <c r="S46" s="97"/>
      <c r="T46" s="97"/>
    </row>
    <row r="47" spans="1:20">
      <c r="A47" s="67"/>
      <c r="B47" s="67"/>
      <c r="C47" s="184"/>
      <c r="D47" s="117"/>
      <c r="E47" s="67"/>
      <c r="F47" s="110"/>
      <c r="G47" s="120"/>
      <c r="H47" s="66"/>
      <c r="I47" s="67"/>
      <c r="J47" s="11"/>
      <c r="K47" s="67"/>
      <c r="L47" s="121"/>
      <c r="M47" s="66"/>
      <c r="N47" s="67"/>
      <c r="O47" s="117"/>
      <c r="P47" s="106"/>
      <c r="Q47" s="97"/>
      <c r="R47" s="153"/>
      <c r="S47" s="97"/>
      <c r="T47" s="97"/>
    </row>
    <row r="48" spans="1:20">
      <c r="A48" s="67"/>
      <c r="B48" s="67"/>
      <c r="C48" s="184"/>
      <c r="D48" s="117"/>
      <c r="E48" s="67"/>
      <c r="F48" s="67"/>
      <c r="G48" s="120"/>
      <c r="H48" s="66"/>
      <c r="I48" s="11"/>
      <c r="J48" s="11"/>
      <c r="K48" s="67"/>
      <c r="L48" s="67"/>
      <c r="M48" s="67"/>
      <c r="N48" s="67"/>
      <c r="O48" s="117"/>
      <c r="P48" s="106"/>
      <c r="Q48" s="97"/>
      <c r="R48" s="153"/>
      <c r="S48" s="97"/>
      <c r="T48" s="97"/>
    </row>
    <row r="49" spans="1:20">
      <c r="A49" s="67"/>
      <c r="B49" s="67"/>
      <c r="C49" s="182"/>
      <c r="D49" s="189"/>
      <c r="E49" s="101"/>
      <c r="F49" s="67"/>
      <c r="G49" s="102"/>
      <c r="H49" s="66"/>
      <c r="I49" s="115"/>
      <c r="J49" s="11"/>
      <c r="K49" s="66"/>
      <c r="L49" s="67"/>
      <c r="M49" s="66"/>
      <c r="N49" s="104"/>
      <c r="O49" s="105"/>
      <c r="P49" s="106"/>
      <c r="Q49" s="97"/>
      <c r="R49" s="153"/>
      <c r="S49" s="97"/>
      <c r="T49" s="97"/>
    </row>
    <row r="50" spans="1:20">
      <c r="A50" s="67"/>
      <c r="B50" s="67"/>
      <c r="C50" s="182"/>
      <c r="D50" s="189"/>
      <c r="E50" s="101"/>
      <c r="F50" s="67"/>
      <c r="G50" s="102"/>
      <c r="H50" s="66"/>
      <c r="I50" s="67"/>
      <c r="J50" s="11"/>
      <c r="K50" s="66"/>
      <c r="L50" s="67"/>
      <c r="M50" s="66"/>
      <c r="N50" s="104"/>
      <c r="O50" s="105"/>
      <c r="P50" s="106"/>
      <c r="Q50" s="97"/>
      <c r="R50" s="153"/>
      <c r="S50" s="97"/>
      <c r="T50" s="97"/>
    </row>
    <row r="51" spans="1:20">
      <c r="A51" s="109"/>
      <c r="B51" s="67"/>
      <c r="C51" s="182"/>
      <c r="D51" s="117"/>
      <c r="E51" s="101"/>
      <c r="F51" s="102"/>
      <c r="G51" s="102"/>
      <c r="H51" s="66"/>
      <c r="I51" s="67"/>
      <c r="J51" s="11"/>
      <c r="K51" s="66"/>
      <c r="L51" s="67"/>
      <c r="M51" s="66"/>
      <c r="N51" s="104"/>
      <c r="O51" s="105"/>
      <c r="P51" s="106"/>
      <c r="Q51" s="150"/>
      <c r="R51" s="153"/>
      <c r="S51" s="97"/>
      <c r="T51" s="97"/>
    </row>
    <row r="52" spans="1:20">
      <c r="A52" s="66"/>
      <c r="B52" s="66"/>
      <c r="C52" s="182"/>
      <c r="D52" s="189"/>
      <c r="E52" s="101"/>
      <c r="F52" s="66"/>
      <c r="G52" s="107"/>
      <c r="H52" s="66"/>
      <c r="I52" s="66"/>
      <c r="J52" s="108"/>
      <c r="K52" s="66"/>
      <c r="L52" s="66"/>
      <c r="M52" s="66"/>
      <c r="N52" s="66"/>
      <c r="O52" s="99"/>
      <c r="P52" s="106"/>
      <c r="Q52" s="97"/>
      <c r="R52" s="153"/>
      <c r="S52" s="97"/>
      <c r="T52" s="97"/>
    </row>
    <row r="53" spans="1:20">
      <c r="A53" s="205"/>
      <c r="B53" s="206"/>
      <c r="C53" s="205"/>
      <c r="D53" s="207"/>
      <c r="E53" s="205"/>
      <c r="F53" s="205"/>
      <c r="G53" s="210"/>
      <c r="H53" s="206"/>
      <c r="I53" s="206"/>
      <c r="J53" s="205"/>
      <c r="K53" s="205"/>
      <c r="L53" s="208"/>
      <c r="M53" s="205"/>
      <c r="N53" s="205"/>
      <c r="O53" s="209"/>
      <c r="P53" s="205"/>
      <c r="Q53" s="224"/>
      <c r="R53" s="153"/>
    </row>
    <row r="54" spans="1:20">
      <c r="A54" s="205"/>
      <c r="B54" s="205"/>
      <c r="C54" s="205"/>
      <c r="D54" s="205"/>
      <c r="E54" s="205"/>
      <c r="F54" s="205"/>
      <c r="G54" s="208"/>
      <c r="H54" s="205"/>
      <c r="I54" s="205"/>
      <c r="J54" s="205"/>
      <c r="K54" s="205"/>
      <c r="L54" s="205"/>
      <c r="M54" s="205"/>
      <c r="N54" s="205"/>
      <c r="O54" s="205"/>
      <c r="P54" s="205"/>
      <c r="Q54" s="224"/>
      <c r="R54" s="153"/>
    </row>
    <row r="55" spans="1:20">
      <c r="A55" s="205"/>
      <c r="B55" s="206"/>
      <c r="C55" s="205"/>
      <c r="D55" s="207"/>
      <c r="E55" s="205"/>
      <c r="F55" s="206"/>
      <c r="G55" s="208"/>
      <c r="H55" s="206"/>
      <c r="I55" s="206"/>
      <c r="J55" s="206"/>
      <c r="K55" s="205"/>
      <c r="L55" s="205"/>
      <c r="M55" s="205"/>
      <c r="N55" s="205"/>
      <c r="O55" s="209"/>
      <c r="P55" s="205"/>
      <c r="Q55" s="225"/>
      <c r="R55" s="153"/>
    </row>
    <row r="56" spans="1:20">
      <c r="A56" s="206"/>
      <c r="B56" s="206"/>
      <c r="C56" s="11"/>
      <c r="D56" s="205"/>
      <c r="E56" s="11"/>
      <c r="F56" s="206"/>
      <c r="G56" s="208"/>
      <c r="H56" s="206"/>
      <c r="I56" s="206"/>
      <c r="J56" s="206"/>
      <c r="K56" s="11"/>
      <c r="L56" s="205"/>
      <c r="M56" s="205"/>
      <c r="N56" s="11"/>
      <c r="O56" s="205"/>
      <c r="P56" s="206"/>
      <c r="Q56" s="4"/>
      <c r="R56" s="153"/>
    </row>
    <row r="57" spans="1:20">
      <c r="A57" s="205"/>
      <c r="B57" s="205"/>
      <c r="C57" s="205"/>
      <c r="D57" s="205"/>
      <c r="E57" s="205"/>
      <c r="F57" s="205"/>
      <c r="G57" s="208"/>
      <c r="H57" s="205"/>
      <c r="I57" s="205"/>
      <c r="J57" s="205"/>
      <c r="K57" s="205"/>
      <c r="L57" s="205"/>
      <c r="M57" s="205"/>
      <c r="N57" s="205"/>
      <c r="O57" s="205"/>
      <c r="P57" s="205"/>
      <c r="Q57" s="226"/>
      <c r="R57" s="153"/>
    </row>
    <row r="58" spans="1:20">
      <c r="A58" s="206"/>
      <c r="B58" s="206"/>
      <c r="C58" s="205"/>
      <c r="D58" s="206"/>
      <c r="E58" s="205"/>
      <c r="F58" s="206"/>
      <c r="G58" s="208"/>
      <c r="H58" s="206"/>
      <c r="I58" s="206"/>
      <c r="J58" s="205"/>
      <c r="K58" s="205"/>
      <c r="L58" s="205"/>
      <c r="M58" s="205"/>
      <c r="N58" s="205"/>
      <c r="O58" s="205"/>
      <c r="P58" s="206"/>
      <c r="Q58" s="226"/>
      <c r="R58" s="153"/>
    </row>
    <row r="59" spans="1:20">
      <c r="A59" s="205"/>
      <c r="B59" s="205"/>
      <c r="C59" s="205"/>
      <c r="D59" s="205"/>
      <c r="E59" s="205"/>
      <c r="F59" s="205"/>
      <c r="G59" s="208"/>
      <c r="H59" s="205"/>
      <c r="I59" s="205"/>
      <c r="J59" s="205"/>
      <c r="K59" s="205"/>
      <c r="L59" s="205"/>
      <c r="M59" s="205"/>
      <c r="N59" s="205"/>
      <c r="O59" s="205"/>
      <c r="P59" s="205"/>
      <c r="Q59" s="226"/>
      <c r="R59" s="153"/>
    </row>
    <row r="60" spans="1:20">
      <c r="A60" s="212"/>
      <c r="B60" s="212"/>
      <c r="C60" s="212"/>
      <c r="D60" s="212"/>
      <c r="E60" s="212"/>
      <c r="F60" s="212"/>
      <c r="G60" s="214"/>
      <c r="H60" s="212"/>
      <c r="I60" s="212"/>
      <c r="J60" s="212"/>
      <c r="K60" s="212"/>
      <c r="L60" s="212"/>
      <c r="M60" s="212"/>
      <c r="N60" s="212"/>
      <c r="O60" s="212"/>
      <c r="P60" s="213"/>
      <c r="Q60" s="212"/>
      <c r="R60" s="153"/>
      <c r="S60" s="212"/>
    </row>
    <row r="61" spans="1:20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3"/>
      <c r="Q61" s="212"/>
      <c r="R61" s="153"/>
      <c r="S61" s="212"/>
    </row>
    <row r="62" spans="1:20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23"/>
      <c r="S62" s="212"/>
    </row>
    <row r="63" spans="1:20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</row>
    <row r="64" spans="1:20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</row>
    <row r="65" spans="1:19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A3" sqref="A3"/>
    </sheetView>
  </sheetViews>
  <sheetFormatPr defaultColWidth="11.44140625" defaultRowHeight="14.4"/>
  <cols>
    <col min="5" max="5" width="13.6640625" customWidth="1"/>
    <col min="10" max="10" width="15.6640625" style="130" customWidth="1"/>
    <col min="11" max="16" width="11.44140625" style="130"/>
    <col min="17" max="17" width="11.44140625" style="143"/>
  </cols>
  <sheetData>
    <row r="1" spans="1:16" ht="17.399999999999999">
      <c r="A1" s="52" t="s">
        <v>45</v>
      </c>
      <c r="B1" s="52"/>
      <c r="C1" s="52"/>
      <c r="D1" s="52"/>
      <c r="K1" s="233"/>
      <c r="L1" s="233"/>
      <c r="N1" s="233"/>
      <c r="O1" s="233"/>
    </row>
    <row r="2" spans="1:16">
      <c r="A2" s="53" t="s">
        <v>257</v>
      </c>
      <c r="B2" s="53"/>
      <c r="C2" s="53"/>
      <c r="D2" s="55" t="s">
        <v>46</v>
      </c>
      <c r="K2" s="234"/>
      <c r="L2" s="235"/>
      <c r="N2" s="234"/>
      <c r="O2" s="235"/>
    </row>
    <row r="3" spans="1:16">
      <c r="A3" s="53"/>
      <c r="B3" s="53"/>
      <c r="C3" s="53"/>
      <c r="D3" s="55"/>
      <c r="K3" s="234"/>
      <c r="L3" s="235"/>
      <c r="N3" s="234"/>
      <c r="O3" s="235"/>
    </row>
    <row r="4" spans="1:16">
      <c r="A4" s="301" t="s">
        <v>1</v>
      </c>
      <c r="B4" s="302"/>
      <c r="C4" s="302"/>
      <c r="D4" s="321"/>
      <c r="E4" s="305"/>
      <c r="F4" s="305"/>
      <c r="G4" s="306"/>
    </row>
    <row r="5" spans="1:16">
      <c r="A5" s="307" t="s">
        <v>47</v>
      </c>
      <c r="B5" s="308"/>
      <c r="C5" s="308"/>
      <c r="D5" s="308"/>
      <c r="E5" s="311"/>
      <c r="F5" s="312"/>
      <c r="G5" s="313"/>
    </row>
    <row r="6" spans="1:16">
      <c r="A6" s="314" t="s">
        <v>48</v>
      </c>
      <c r="B6" s="315"/>
      <c r="C6" s="315"/>
      <c r="D6" s="315"/>
      <c r="E6" s="318"/>
      <c r="F6" s="319"/>
      <c r="G6" s="320"/>
    </row>
    <row r="8" spans="1:16" ht="57.6">
      <c r="A8" s="63" t="s">
        <v>49</v>
      </c>
      <c r="B8" s="63" t="s">
        <v>50</v>
      </c>
      <c r="C8" s="63" t="s">
        <v>51</v>
      </c>
      <c r="D8" s="63" t="s">
        <v>52</v>
      </c>
      <c r="E8" s="63" t="s">
        <v>53</v>
      </c>
      <c r="F8" s="62" t="s">
        <v>54</v>
      </c>
      <c r="G8" s="62" t="s">
        <v>55</v>
      </c>
      <c r="H8" s="63" t="s">
        <v>56</v>
      </c>
      <c r="I8" s="127" t="s">
        <v>57</v>
      </c>
      <c r="J8" s="127" t="s">
        <v>58</v>
      </c>
      <c r="K8" s="236"/>
      <c r="L8" s="236"/>
      <c r="M8" s="236"/>
      <c r="N8" s="236"/>
      <c r="O8" s="236"/>
      <c r="P8" s="236"/>
    </row>
    <row r="9" spans="1:16">
      <c r="A9" s="66"/>
      <c r="B9" s="67"/>
      <c r="C9" s="129"/>
      <c r="D9" s="129"/>
      <c r="E9" s="129"/>
      <c r="F9" s="129"/>
      <c r="G9" s="129"/>
      <c r="H9" s="7"/>
      <c r="I9" s="11"/>
      <c r="J9" s="7"/>
      <c r="K9" s="227"/>
      <c r="L9" s="227"/>
      <c r="M9" s="227"/>
      <c r="N9" s="227"/>
      <c r="O9" s="228"/>
    </row>
    <row r="10" spans="1:16">
      <c r="A10" s="67"/>
      <c r="B10" s="67"/>
      <c r="C10" s="129"/>
      <c r="D10" s="129"/>
      <c r="E10" s="129"/>
      <c r="F10" s="129"/>
      <c r="G10" s="129"/>
      <c r="H10" s="7"/>
      <c r="I10" s="11"/>
      <c r="J10" s="7"/>
      <c r="K10" s="227"/>
      <c r="L10" s="227"/>
      <c r="M10" s="227"/>
      <c r="N10" s="227"/>
      <c r="O10" s="229"/>
    </row>
    <row r="11" spans="1:16">
      <c r="A11" s="67"/>
      <c r="B11" s="67"/>
      <c r="C11" s="129"/>
      <c r="D11" s="129"/>
      <c r="E11" s="129"/>
      <c r="F11" s="129"/>
      <c r="G11" s="129"/>
      <c r="H11" s="7"/>
      <c r="I11" s="11"/>
      <c r="J11" s="7"/>
      <c r="K11" s="227"/>
      <c r="L11" s="227"/>
      <c r="M11" s="227"/>
      <c r="N11" s="227"/>
      <c r="O11" s="229"/>
    </row>
    <row r="12" spans="1:16">
      <c r="A12" s="67"/>
      <c r="B12" s="67"/>
      <c r="C12" s="129"/>
      <c r="D12" s="129"/>
      <c r="E12" s="129"/>
      <c r="F12" s="129"/>
      <c r="G12" s="129"/>
      <c r="H12" s="7"/>
      <c r="I12" s="11"/>
      <c r="J12" s="7"/>
      <c r="K12" s="227"/>
      <c r="L12" s="227"/>
      <c r="M12" s="227"/>
      <c r="N12" s="227"/>
      <c r="O12" s="229"/>
    </row>
    <row r="13" spans="1:16">
      <c r="A13" s="67"/>
      <c r="B13" s="67"/>
      <c r="C13" s="129"/>
      <c r="D13" s="129"/>
      <c r="E13" s="129"/>
      <c r="F13" s="129"/>
      <c r="G13" s="129"/>
      <c r="H13" s="7"/>
      <c r="I13" s="11"/>
      <c r="J13" s="7"/>
      <c r="K13" s="227"/>
      <c r="L13" s="227"/>
      <c r="M13" s="227"/>
      <c r="N13" s="227"/>
      <c r="O13" s="228"/>
    </row>
    <row r="14" spans="1:16">
      <c r="A14" s="67"/>
      <c r="B14" s="67"/>
      <c r="C14" s="129"/>
      <c r="D14" s="129"/>
      <c r="E14" s="129"/>
      <c r="F14" s="129"/>
      <c r="G14" s="129"/>
      <c r="H14" s="7"/>
      <c r="I14" s="124"/>
      <c r="J14" s="7"/>
      <c r="K14" s="227"/>
      <c r="L14" s="227"/>
      <c r="M14" s="227"/>
      <c r="N14" s="227"/>
      <c r="O14" s="229"/>
    </row>
    <row r="15" spans="1:16">
      <c r="A15" s="66"/>
      <c r="B15" s="67"/>
      <c r="C15" s="129"/>
      <c r="D15" s="129"/>
      <c r="E15" s="129"/>
      <c r="F15" s="129"/>
      <c r="G15" s="129"/>
      <c r="H15" s="7"/>
      <c r="I15" s="7"/>
      <c r="J15" s="7"/>
      <c r="K15" s="227"/>
      <c r="L15" s="227"/>
      <c r="M15" s="227"/>
      <c r="N15" s="227"/>
      <c r="O15" s="227"/>
    </row>
    <row r="16" spans="1:16">
      <c r="A16" s="66"/>
      <c r="B16" s="67"/>
      <c r="C16" s="129"/>
      <c r="D16" s="129"/>
      <c r="E16" s="129"/>
      <c r="F16" s="129"/>
      <c r="G16" s="129"/>
      <c r="H16" s="7"/>
      <c r="I16" s="7"/>
      <c r="J16" s="7"/>
      <c r="K16" s="227"/>
      <c r="L16" s="227"/>
      <c r="M16" s="227"/>
      <c r="N16" s="227"/>
      <c r="O16" s="228"/>
    </row>
    <row r="17" spans="1:18">
      <c r="A17" s="67"/>
      <c r="B17" s="67"/>
      <c r="C17" s="129"/>
      <c r="D17" s="129"/>
      <c r="E17" s="129"/>
      <c r="F17" s="129"/>
      <c r="G17" s="129"/>
      <c r="H17" s="7"/>
      <c r="I17" s="7"/>
      <c r="J17" s="7"/>
      <c r="K17" s="227"/>
      <c r="L17" s="227"/>
      <c r="M17" s="227"/>
      <c r="N17" s="227"/>
      <c r="O17" s="227"/>
    </row>
    <row r="18" spans="1:18">
      <c r="A18" s="67"/>
      <c r="B18" s="67"/>
      <c r="C18" s="171"/>
      <c r="D18" s="171"/>
      <c r="E18" s="171"/>
      <c r="F18" s="171"/>
      <c r="G18" s="171"/>
      <c r="H18" s="67"/>
      <c r="I18" s="67"/>
      <c r="J18" s="67"/>
      <c r="K18" s="228"/>
      <c r="L18" s="228"/>
      <c r="M18" s="228"/>
      <c r="N18" s="228"/>
      <c r="O18" s="228"/>
      <c r="P18" s="140"/>
    </row>
    <row r="19" spans="1:18">
      <c r="A19" s="162"/>
      <c r="B19" s="163"/>
      <c r="C19" s="171"/>
      <c r="D19" s="171"/>
      <c r="E19" s="171"/>
      <c r="F19" s="171"/>
      <c r="G19" s="171"/>
      <c r="H19" s="67"/>
      <c r="I19" s="67"/>
      <c r="J19" s="67"/>
      <c r="K19" s="228"/>
      <c r="L19" s="228"/>
      <c r="M19" s="228"/>
      <c r="N19" s="228"/>
      <c r="O19" s="228"/>
      <c r="P19" s="140"/>
      <c r="R19" s="211"/>
    </row>
    <row r="20" spans="1:18">
      <c r="A20" s="67"/>
      <c r="B20" s="67"/>
      <c r="C20" s="129"/>
      <c r="D20" s="129"/>
      <c r="E20" s="129"/>
      <c r="F20" s="129"/>
      <c r="G20" s="129"/>
      <c r="H20" s="7"/>
      <c r="I20" s="7"/>
      <c r="J20" s="7"/>
      <c r="K20" s="227"/>
      <c r="L20" s="227"/>
      <c r="M20" s="227"/>
      <c r="N20" s="227"/>
      <c r="O20" s="229"/>
    </row>
    <row r="21" spans="1:18">
      <c r="A21" s="66"/>
      <c r="B21" s="113"/>
      <c r="C21" s="129"/>
      <c r="D21" s="129"/>
      <c r="E21" s="129"/>
      <c r="F21" s="129"/>
      <c r="G21" s="129"/>
      <c r="H21" s="7"/>
      <c r="I21" s="7"/>
      <c r="J21" s="7"/>
      <c r="K21" s="227"/>
      <c r="L21" s="227"/>
      <c r="M21" s="227"/>
      <c r="N21" s="227"/>
      <c r="O21" s="229"/>
    </row>
    <row r="22" spans="1:18">
      <c r="A22" s="67"/>
      <c r="B22" s="67"/>
      <c r="C22" s="129"/>
      <c r="D22" s="129"/>
      <c r="E22" s="129"/>
      <c r="F22" s="129"/>
      <c r="G22" s="129"/>
      <c r="H22" s="7"/>
      <c r="I22" s="7"/>
      <c r="J22" s="7"/>
      <c r="K22" s="227"/>
      <c r="L22" s="227"/>
      <c r="M22" s="227"/>
      <c r="N22" s="227"/>
      <c r="O22" s="229"/>
    </row>
    <row r="23" spans="1:18">
      <c r="A23" s="67"/>
      <c r="B23" s="67"/>
      <c r="C23" s="129"/>
      <c r="D23" s="129"/>
      <c r="E23" s="129"/>
      <c r="F23" s="129"/>
      <c r="G23" s="129"/>
      <c r="H23" s="7"/>
      <c r="I23" s="7"/>
      <c r="J23" s="7"/>
      <c r="K23" s="227"/>
      <c r="L23" s="227"/>
      <c r="M23" s="227"/>
      <c r="N23" s="227"/>
      <c r="O23" s="228"/>
    </row>
    <row r="24" spans="1:18">
      <c r="A24" s="67"/>
      <c r="B24" s="67"/>
      <c r="C24" s="129"/>
      <c r="D24" s="129"/>
      <c r="E24" s="129"/>
      <c r="F24" s="129"/>
      <c r="G24" s="129"/>
      <c r="H24" s="7"/>
      <c r="I24" s="7"/>
      <c r="J24" s="7"/>
      <c r="K24" s="227"/>
      <c r="L24" s="227"/>
      <c r="M24" s="227"/>
      <c r="N24" s="227"/>
      <c r="O24" s="228"/>
    </row>
    <row r="25" spans="1:18">
      <c r="A25" s="66"/>
      <c r="B25" s="66"/>
      <c r="C25" s="129"/>
      <c r="D25" s="129"/>
      <c r="E25" s="129"/>
      <c r="F25" s="129"/>
      <c r="G25" s="129"/>
      <c r="H25" s="7"/>
      <c r="I25" s="7"/>
      <c r="J25" s="7"/>
      <c r="K25" s="227"/>
      <c r="L25" s="227"/>
      <c r="M25" s="227"/>
      <c r="N25" s="227"/>
      <c r="O25" s="229"/>
    </row>
    <row r="26" spans="1:18">
      <c r="A26" s="67"/>
      <c r="B26" s="67"/>
      <c r="C26" s="129"/>
      <c r="D26" s="129"/>
      <c r="E26" s="129"/>
      <c r="F26" s="129"/>
      <c r="G26" s="129"/>
      <c r="H26" s="7"/>
      <c r="I26" s="7"/>
      <c r="J26" s="7"/>
      <c r="K26" s="227"/>
      <c r="L26" s="227"/>
      <c r="M26" s="227"/>
      <c r="N26" s="227"/>
      <c r="O26" s="227"/>
    </row>
    <row r="27" spans="1:18">
      <c r="A27" s="67"/>
      <c r="B27" s="67"/>
      <c r="C27" s="129"/>
      <c r="D27" s="129"/>
      <c r="E27" s="129"/>
      <c r="F27" s="129"/>
      <c r="G27" s="129"/>
      <c r="H27" s="7"/>
      <c r="I27" s="7"/>
      <c r="J27" s="7"/>
      <c r="K27" s="227"/>
      <c r="L27" s="227"/>
      <c r="M27" s="227"/>
      <c r="N27" s="227"/>
      <c r="O27" s="227"/>
    </row>
    <row r="28" spans="1:18">
      <c r="A28" s="109"/>
      <c r="B28" s="67"/>
      <c r="C28" s="129"/>
      <c r="D28" s="129"/>
      <c r="E28" s="129"/>
      <c r="F28" s="129"/>
      <c r="G28" s="129"/>
      <c r="H28" s="7"/>
      <c r="I28" s="7"/>
      <c r="J28" s="7"/>
      <c r="K28" s="227"/>
      <c r="L28" s="227"/>
      <c r="M28" s="227"/>
      <c r="N28" s="227"/>
      <c r="O28" s="227"/>
    </row>
    <row r="29" spans="1:18">
      <c r="A29" s="67"/>
      <c r="B29" s="67"/>
      <c r="C29" s="129"/>
      <c r="D29" s="129"/>
      <c r="E29" s="129"/>
      <c r="F29" s="129"/>
      <c r="G29" s="129"/>
      <c r="H29" s="126"/>
      <c r="I29" s="126"/>
      <c r="J29" s="7"/>
      <c r="K29" s="227"/>
      <c r="L29" s="227"/>
      <c r="M29" s="227"/>
      <c r="N29" s="227"/>
      <c r="O29" s="229"/>
      <c r="P29" s="230"/>
    </row>
    <row r="30" spans="1:18">
      <c r="A30" s="67"/>
      <c r="B30" s="67"/>
      <c r="C30" s="129"/>
      <c r="D30" s="129"/>
      <c r="E30" s="129"/>
      <c r="F30" s="129"/>
      <c r="G30" s="129"/>
      <c r="H30" s="7"/>
      <c r="I30" s="7"/>
      <c r="J30" s="7"/>
      <c r="K30" s="227"/>
      <c r="L30" s="227"/>
      <c r="M30" s="227"/>
      <c r="N30" s="227"/>
      <c r="O30" s="229"/>
    </row>
    <row r="31" spans="1:18">
      <c r="A31" s="67"/>
      <c r="B31" s="67"/>
      <c r="C31" s="129"/>
      <c r="D31" s="129"/>
      <c r="E31" s="129"/>
      <c r="F31" s="129"/>
      <c r="G31" s="129"/>
      <c r="H31" s="126"/>
      <c r="I31" s="126"/>
      <c r="J31" s="7"/>
      <c r="K31" s="227"/>
      <c r="L31" s="227"/>
      <c r="M31" s="227"/>
      <c r="N31" s="228"/>
      <c r="O31" s="228"/>
      <c r="P31" s="140"/>
    </row>
    <row r="32" spans="1:18">
      <c r="A32" s="67"/>
      <c r="B32" s="67"/>
      <c r="C32" s="129"/>
      <c r="D32" s="129"/>
      <c r="E32" s="129"/>
      <c r="F32" s="129"/>
      <c r="G32" s="129"/>
      <c r="H32" s="7"/>
      <c r="I32" s="126"/>
      <c r="J32" s="7"/>
      <c r="K32" s="227"/>
      <c r="L32" s="227"/>
      <c r="M32" s="227"/>
      <c r="N32" s="228"/>
      <c r="O32" s="228"/>
      <c r="P32" s="140"/>
      <c r="R32" s="211"/>
    </row>
    <row r="33" spans="1:16">
      <c r="A33" s="67"/>
      <c r="B33" s="67"/>
      <c r="C33" s="129"/>
      <c r="D33" s="129"/>
      <c r="E33" s="129"/>
      <c r="F33" s="129"/>
      <c r="G33" s="129"/>
      <c r="H33" s="7"/>
      <c r="I33" s="7"/>
      <c r="J33" s="7"/>
      <c r="K33" s="231"/>
      <c r="L33" s="231"/>
      <c r="M33" s="231"/>
      <c r="N33" s="229"/>
      <c r="O33" s="229"/>
      <c r="P33" s="230"/>
    </row>
    <row r="34" spans="1:16">
      <c r="A34" s="67"/>
      <c r="B34" s="67"/>
      <c r="C34" s="129"/>
      <c r="D34" s="129"/>
      <c r="E34" s="129"/>
      <c r="F34" s="129"/>
      <c r="G34" s="129"/>
      <c r="H34" s="7"/>
      <c r="I34" s="7"/>
      <c r="J34" s="7"/>
      <c r="K34" s="227"/>
      <c r="L34" s="227"/>
      <c r="M34" s="227"/>
      <c r="N34" s="227"/>
      <c r="O34" s="229"/>
    </row>
    <row r="35" spans="1:16">
      <c r="A35" s="67"/>
      <c r="B35" s="67"/>
      <c r="C35" s="129"/>
      <c r="D35" s="129"/>
      <c r="E35" s="129"/>
      <c r="F35" s="129"/>
      <c r="G35" s="129"/>
      <c r="H35" s="7"/>
      <c r="I35" s="7"/>
      <c r="J35" s="7"/>
      <c r="K35" s="227"/>
      <c r="L35" s="227"/>
      <c r="M35" s="227"/>
      <c r="N35" s="227"/>
      <c r="O35" s="228"/>
    </row>
    <row r="36" spans="1:16">
      <c r="A36" s="67"/>
      <c r="B36" s="67"/>
      <c r="C36" s="129"/>
      <c r="D36" s="129"/>
      <c r="E36" s="129"/>
      <c r="F36" s="129"/>
      <c r="G36" s="129"/>
      <c r="H36" s="7"/>
      <c r="I36" s="7"/>
      <c r="J36" s="7"/>
      <c r="K36" s="227"/>
      <c r="L36" s="227"/>
      <c r="M36" s="227"/>
      <c r="N36" s="227"/>
      <c r="O36" s="229"/>
    </row>
    <row r="37" spans="1:16">
      <c r="A37" s="67"/>
      <c r="B37" s="67"/>
      <c r="C37" s="7"/>
      <c r="D37" s="7"/>
      <c r="E37" s="7"/>
      <c r="F37" s="7"/>
      <c r="G37" s="7"/>
      <c r="H37" s="7"/>
      <c r="I37" s="172"/>
      <c r="J37" s="7"/>
      <c r="K37" s="227"/>
      <c r="L37" s="227"/>
      <c r="M37" s="227"/>
      <c r="N37" s="227"/>
      <c r="O37" s="228"/>
    </row>
    <row r="38" spans="1:16">
      <c r="A38" s="67"/>
      <c r="B38" s="67"/>
      <c r="C38" s="172"/>
      <c r="D38" s="172"/>
      <c r="E38" s="172"/>
      <c r="F38" s="172"/>
      <c r="G38" s="172"/>
      <c r="H38" s="172"/>
      <c r="I38" s="172"/>
      <c r="J38" s="172"/>
      <c r="K38" s="227"/>
      <c r="L38" s="227"/>
      <c r="M38" s="227"/>
      <c r="N38" s="227"/>
      <c r="O38" s="227"/>
      <c r="P38" s="237"/>
    </row>
    <row r="39" spans="1:16">
      <c r="A39" s="110"/>
      <c r="B39" s="67"/>
      <c r="C39" s="129"/>
      <c r="D39" s="129"/>
      <c r="E39" s="129"/>
      <c r="F39" s="129"/>
      <c r="G39" s="129"/>
      <c r="H39" s="7"/>
      <c r="I39" s="7"/>
      <c r="J39" s="7"/>
      <c r="K39" s="227"/>
      <c r="L39" s="227"/>
      <c r="M39" s="227"/>
      <c r="N39" s="227"/>
      <c r="O39" s="229"/>
    </row>
    <row r="40" spans="1:16">
      <c r="A40" s="67"/>
      <c r="B40" s="67"/>
      <c r="C40" s="129"/>
      <c r="D40" s="129"/>
      <c r="E40" s="129"/>
      <c r="F40" s="129"/>
      <c r="G40" s="129"/>
      <c r="H40" s="7"/>
      <c r="I40" s="7"/>
      <c r="J40" s="7"/>
      <c r="K40" s="227"/>
      <c r="L40" s="227"/>
      <c r="M40" s="227"/>
      <c r="N40" s="227"/>
      <c r="O40" s="227"/>
    </row>
    <row r="41" spans="1:16">
      <c r="A41" s="67"/>
      <c r="B41" s="67"/>
      <c r="C41" s="129"/>
      <c r="D41" s="129"/>
      <c r="E41" s="129"/>
      <c r="F41" s="129"/>
      <c r="G41" s="129"/>
      <c r="H41" s="126"/>
      <c r="I41" s="126"/>
      <c r="J41" s="7"/>
      <c r="K41" s="227"/>
      <c r="L41" s="227"/>
      <c r="M41" s="227"/>
      <c r="N41" s="227"/>
      <c r="O41" s="227"/>
      <c r="P41" s="230"/>
    </row>
    <row r="42" spans="1:16">
      <c r="A42" s="67"/>
      <c r="B42" s="67"/>
      <c r="C42" s="129"/>
      <c r="D42" s="129"/>
      <c r="E42" s="129"/>
      <c r="F42" s="129"/>
      <c r="G42" s="129"/>
      <c r="H42" s="126"/>
      <c r="I42" s="126"/>
      <c r="J42" s="7"/>
      <c r="K42" s="227"/>
      <c r="L42" s="227"/>
      <c r="M42" s="227"/>
      <c r="N42" s="227"/>
      <c r="O42" s="227"/>
      <c r="P42" s="230"/>
    </row>
    <row r="43" spans="1:16">
      <c r="A43" s="66"/>
      <c r="B43" s="67"/>
      <c r="C43" s="129"/>
      <c r="D43" s="129"/>
      <c r="E43" s="129"/>
      <c r="F43" s="129"/>
      <c r="G43" s="129"/>
      <c r="H43" s="7"/>
      <c r="I43" s="11"/>
      <c r="J43" s="7"/>
      <c r="K43" s="227"/>
      <c r="L43" s="227"/>
      <c r="M43" s="227"/>
      <c r="N43" s="227"/>
      <c r="O43" s="229"/>
    </row>
    <row r="44" spans="1:16">
      <c r="A44" s="67"/>
      <c r="B44" s="67"/>
      <c r="C44" s="129"/>
      <c r="D44" s="129"/>
      <c r="E44" s="129"/>
      <c r="F44" s="129"/>
      <c r="G44" s="129"/>
      <c r="H44" s="7"/>
      <c r="I44" s="11"/>
      <c r="J44" s="7"/>
      <c r="K44" s="227"/>
      <c r="L44" s="227"/>
      <c r="M44" s="227"/>
      <c r="N44" s="227"/>
      <c r="O44" s="228"/>
    </row>
    <row r="45" spans="1:16">
      <c r="A45" s="67"/>
      <c r="B45" s="67"/>
      <c r="C45" s="129"/>
      <c r="D45" s="129"/>
      <c r="E45" s="129"/>
      <c r="F45" s="129"/>
      <c r="G45" s="129"/>
      <c r="H45" s="7"/>
      <c r="I45" s="11"/>
      <c r="J45" s="7"/>
      <c r="K45" s="227"/>
      <c r="L45" s="227"/>
      <c r="M45" s="227"/>
      <c r="N45" s="227"/>
      <c r="O45" s="227"/>
    </row>
    <row r="46" spans="1:16">
      <c r="A46" s="67"/>
      <c r="B46" s="67"/>
      <c r="C46" s="129"/>
      <c r="D46" s="129"/>
      <c r="E46" s="129"/>
      <c r="F46" s="129"/>
      <c r="G46" s="129"/>
      <c r="H46" s="7"/>
      <c r="I46" s="11"/>
      <c r="J46" s="7"/>
      <c r="K46" s="227"/>
      <c r="L46" s="227"/>
      <c r="M46" s="227"/>
      <c r="N46" s="227"/>
      <c r="O46" s="228"/>
    </row>
    <row r="47" spans="1:16">
      <c r="A47" s="67"/>
      <c r="B47" s="67"/>
      <c r="C47" s="129"/>
      <c r="D47" s="129"/>
      <c r="E47" s="129"/>
      <c r="F47" s="129"/>
      <c r="G47" s="129"/>
      <c r="H47" s="7"/>
      <c r="I47" s="11"/>
      <c r="J47" s="7"/>
      <c r="K47" s="227"/>
      <c r="L47" s="227"/>
      <c r="M47" s="227"/>
      <c r="N47" s="227"/>
      <c r="O47" s="227"/>
    </row>
    <row r="48" spans="1:16">
      <c r="A48" s="109"/>
      <c r="B48" s="67"/>
      <c r="C48" s="129"/>
      <c r="D48" s="129"/>
      <c r="E48" s="129"/>
      <c r="F48" s="129"/>
      <c r="G48" s="129"/>
      <c r="H48" s="7"/>
      <c r="I48" s="11"/>
      <c r="J48" s="7"/>
      <c r="K48" s="227"/>
      <c r="L48" s="227"/>
      <c r="M48" s="227"/>
      <c r="N48" s="227"/>
      <c r="O48" s="228"/>
    </row>
    <row r="49" spans="1:16">
      <c r="A49" s="66"/>
      <c r="B49" s="66"/>
      <c r="C49" s="129"/>
      <c r="D49" s="129"/>
      <c r="E49" s="129"/>
      <c r="F49" s="129"/>
      <c r="G49" s="129"/>
      <c r="H49" s="7"/>
      <c r="I49" s="11"/>
      <c r="J49" s="7"/>
      <c r="K49" s="227"/>
      <c r="L49" s="227"/>
      <c r="M49" s="227"/>
      <c r="N49" s="227"/>
      <c r="O49" s="228"/>
    </row>
    <row r="50" spans="1:16">
      <c r="A50" s="66"/>
      <c r="B50" s="66"/>
      <c r="C50" s="11"/>
      <c r="D50" s="11"/>
      <c r="E50" s="11"/>
      <c r="F50" s="11"/>
      <c r="G50" s="11"/>
      <c r="H50" s="11"/>
      <c r="I50" s="11"/>
      <c r="J50" s="7"/>
      <c r="N50" s="227"/>
      <c r="O50" s="140"/>
    </row>
    <row r="51" spans="1:16">
      <c r="A51" s="66"/>
      <c r="B51" s="66"/>
      <c r="C51" s="172"/>
      <c r="D51" s="172"/>
      <c r="E51" s="172"/>
      <c r="F51" s="172"/>
      <c r="G51" s="172"/>
      <c r="H51" s="172"/>
      <c r="I51" s="172"/>
      <c r="J51" s="172"/>
      <c r="K51" s="227"/>
      <c r="L51" s="227"/>
      <c r="M51" s="227"/>
      <c r="N51" s="227"/>
      <c r="O51" s="228"/>
      <c r="P51" s="238"/>
    </row>
    <row r="52" spans="1:16">
      <c r="A52" s="150"/>
      <c r="B52" s="150"/>
      <c r="C52" s="143"/>
      <c r="D52" s="143"/>
      <c r="E52" s="143"/>
      <c r="F52" s="143"/>
      <c r="G52" s="143"/>
      <c r="N52" s="227"/>
    </row>
    <row r="53" spans="1:16">
      <c r="A53" s="150"/>
      <c r="B53" s="150"/>
      <c r="C53" s="143"/>
      <c r="D53" s="143"/>
      <c r="E53" s="143"/>
      <c r="F53" s="143"/>
      <c r="G53" s="143"/>
      <c r="N53" s="227"/>
    </row>
    <row r="54" spans="1:16">
      <c r="A54" s="143"/>
      <c r="B54" s="143"/>
      <c r="C54" s="143"/>
      <c r="D54" s="143"/>
      <c r="E54" s="143"/>
      <c r="F54" s="143"/>
      <c r="G54" s="143"/>
    </row>
  </sheetData>
  <pageMargins left="0.75" right="0.75" top="1" bottom="1" header="0.5" footer="0.5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J13" sqref="J13"/>
    </sheetView>
  </sheetViews>
  <sheetFormatPr defaultColWidth="11.44140625" defaultRowHeight="14.4"/>
  <cols>
    <col min="4" max="4" width="20.44140625" customWidth="1"/>
    <col min="5" max="5" width="12.6640625" customWidth="1"/>
  </cols>
  <sheetData>
    <row r="1" spans="1:5" ht="15.6">
      <c r="A1" s="296" t="s">
        <v>59</v>
      </c>
    </row>
    <row r="2" spans="1:5" ht="15.6">
      <c r="A2" s="296"/>
    </row>
    <row r="3" spans="1:5">
      <c r="A3" s="61" t="s">
        <v>6</v>
      </c>
      <c r="B3" s="61" t="s">
        <v>7</v>
      </c>
      <c r="C3" s="181" t="s">
        <v>8</v>
      </c>
      <c r="D3" s="181" t="s">
        <v>60</v>
      </c>
      <c r="E3" s="181" t="s">
        <v>61</v>
      </c>
    </row>
    <row r="4" spans="1:5">
      <c r="A4" s="193"/>
      <c r="B4" s="193"/>
      <c r="C4" s="294">
        <v>1</v>
      </c>
      <c r="D4" s="11"/>
      <c r="E4" s="11"/>
    </row>
    <row r="5" spans="1:5">
      <c r="A5" s="193"/>
      <c r="B5" s="193"/>
      <c r="C5" s="294">
        <v>2</v>
      </c>
      <c r="D5" s="11"/>
      <c r="E5" s="11"/>
    </row>
    <row r="6" spans="1:5">
      <c r="A6" s="126"/>
      <c r="B6" s="322"/>
      <c r="C6" s="184">
        <v>3</v>
      </c>
      <c r="D6" s="11"/>
      <c r="E6" s="11"/>
    </row>
    <row r="7" spans="1:5">
      <c r="A7" s="66"/>
      <c r="B7" s="113"/>
      <c r="C7" s="184">
        <v>4</v>
      </c>
      <c r="D7" s="11"/>
      <c r="E7" s="11"/>
    </row>
    <row r="8" spans="1:5">
      <c r="A8" s="66"/>
      <c r="B8" s="67"/>
      <c r="C8" s="184">
        <v>5</v>
      </c>
      <c r="D8" s="11"/>
      <c r="E8" s="11"/>
    </row>
    <row r="9" spans="1:5">
      <c r="A9" s="126"/>
      <c r="B9" s="126"/>
      <c r="C9" s="184">
        <v>6</v>
      </c>
      <c r="D9" s="11"/>
      <c r="E9" s="11"/>
    </row>
    <row r="10" spans="1:5">
      <c r="A10" s="66"/>
      <c r="B10" s="66"/>
      <c r="C10" s="295">
        <v>7</v>
      </c>
      <c r="D10" s="11"/>
      <c r="E10" s="11"/>
    </row>
    <row r="11" spans="1:5">
      <c r="A11" s="109"/>
      <c r="B11" s="67"/>
      <c r="C11" s="184">
        <v>8</v>
      </c>
      <c r="D11" s="11"/>
      <c r="E11" s="11"/>
    </row>
    <row r="12" spans="1:5">
      <c r="A12" s="66"/>
      <c r="B12" s="66"/>
      <c r="C12" s="184">
        <v>9</v>
      </c>
      <c r="D12" s="11"/>
      <c r="E12" s="11"/>
    </row>
    <row r="13" spans="1:5">
      <c r="A13" s="67"/>
      <c r="B13" s="67"/>
      <c r="C13" s="184">
        <v>10</v>
      </c>
      <c r="D13" s="11"/>
      <c r="E13" s="11"/>
    </row>
    <row r="14" spans="1:5">
      <c r="A14" s="67"/>
      <c r="B14" s="67"/>
      <c r="C14" s="184">
        <v>11</v>
      </c>
      <c r="D14" s="11"/>
      <c r="E14" s="11"/>
    </row>
    <row r="15" spans="1:5">
      <c r="A15" s="67"/>
      <c r="B15" s="67"/>
      <c r="C15" s="184">
        <v>12</v>
      </c>
      <c r="D15" s="11"/>
      <c r="E15" s="11"/>
    </row>
    <row r="16" spans="1:5">
      <c r="A16" s="67"/>
      <c r="B16" s="110"/>
      <c r="C16" s="184">
        <v>13</v>
      </c>
      <c r="D16" s="11"/>
      <c r="E16" s="11"/>
    </row>
    <row r="17" spans="1:5">
      <c r="A17" s="67"/>
      <c r="B17" s="67"/>
      <c r="C17" s="184">
        <v>14</v>
      </c>
      <c r="D17" s="11"/>
      <c r="E17" s="11"/>
    </row>
    <row r="18" spans="1:5">
      <c r="A18" s="66"/>
      <c r="B18" s="66"/>
      <c r="C18" s="184">
        <v>15</v>
      </c>
      <c r="D18" s="11"/>
      <c r="E18" s="11"/>
    </row>
    <row r="19" spans="1:5">
      <c r="A19" s="66"/>
      <c r="B19" s="66"/>
      <c r="C19" s="184">
        <v>16</v>
      </c>
      <c r="D19" s="11"/>
      <c r="E19" s="11"/>
    </row>
    <row r="20" spans="1:5">
      <c r="A20" s="67"/>
      <c r="B20" s="67"/>
      <c r="C20" s="184">
        <v>17</v>
      </c>
      <c r="D20" s="11"/>
      <c r="E20" s="11"/>
    </row>
    <row r="21" spans="1:5">
      <c r="A21" s="109"/>
      <c r="B21" s="67"/>
      <c r="C21" s="184">
        <v>18</v>
      </c>
      <c r="D21" s="11"/>
      <c r="E21" s="11"/>
    </row>
    <row r="22" spans="1:5">
      <c r="A22" s="67"/>
      <c r="B22" s="67"/>
      <c r="C22" s="184">
        <v>19</v>
      </c>
      <c r="D22" s="11"/>
      <c r="E22" s="11"/>
    </row>
    <row r="23" spans="1:5">
      <c r="A23" s="67"/>
      <c r="B23" s="67"/>
      <c r="C23" s="184">
        <v>20</v>
      </c>
      <c r="D23" s="11"/>
      <c r="E23" s="11"/>
    </row>
    <row r="24" spans="1:5">
      <c r="A24" s="67"/>
      <c r="B24" s="67"/>
      <c r="C24" s="184">
        <v>21</v>
      </c>
      <c r="D24" s="11"/>
      <c r="E24" s="11"/>
    </row>
    <row r="25" spans="1:5">
      <c r="A25" s="66"/>
      <c r="B25" s="66"/>
      <c r="C25" s="184">
        <v>22</v>
      </c>
      <c r="D25" s="11"/>
      <c r="E25" s="11"/>
    </row>
    <row r="26" spans="1:5">
      <c r="A26" s="126"/>
      <c r="B26" s="126"/>
      <c r="C26" s="184">
        <v>23</v>
      </c>
      <c r="D26" s="7"/>
      <c r="E26" s="7"/>
    </row>
    <row r="27" spans="1:5">
      <c r="A27" s="67"/>
      <c r="B27" s="67"/>
      <c r="C27" s="184">
        <v>24</v>
      </c>
      <c r="D27" s="11"/>
      <c r="E27" s="11"/>
    </row>
    <row r="28" spans="1:5">
      <c r="A28" s="67"/>
      <c r="B28" s="67"/>
      <c r="C28" s="184">
        <v>25</v>
      </c>
      <c r="D28" s="11"/>
      <c r="E28" s="11"/>
    </row>
    <row r="29" spans="1:5">
      <c r="A29" s="122"/>
      <c r="B29" s="122"/>
      <c r="C29" s="185">
        <v>26</v>
      </c>
      <c r="D29" s="11"/>
      <c r="E29" s="11"/>
    </row>
    <row r="30" spans="1:5">
      <c r="A30" s="66"/>
      <c r="B30" s="66"/>
      <c r="C30" s="184">
        <v>27</v>
      </c>
      <c r="D30" s="11"/>
      <c r="E30" s="11"/>
    </row>
    <row r="31" spans="1:5">
      <c r="A31" s="67"/>
      <c r="B31" s="67"/>
      <c r="C31" s="184">
        <v>28</v>
      </c>
      <c r="D31" s="11"/>
      <c r="E31" s="11"/>
    </row>
    <row r="32" spans="1:5">
      <c r="A32" s="67"/>
      <c r="B32" s="110"/>
      <c r="C32" s="184">
        <v>29</v>
      </c>
      <c r="D32" s="11"/>
      <c r="E32" s="11"/>
    </row>
    <row r="33" spans="1:5">
      <c r="A33" s="174"/>
      <c r="B33" s="174"/>
      <c r="C33" s="184">
        <v>30</v>
      </c>
      <c r="D33" s="11"/>
      <c r="E33" s="11"/>
    </row>
    <row r="34" spans="1:5">
      <c r="A34" s="67"/>
      <c r="B34" s="110"/>
      <c r="C34" s="184">
        <v>31</v>
      </c>
      <c r="D34" s="11"/>
      <c r="E34" s="11"/>
    </row>
    <row r="35" spans="1:5">
      <c r="A35" s="167"/>
      <c r="B35" s="167"/>
      <c r="C35" s="184">
        <v>32</v>
      </c>
      <c r="D35" s="11"/>
      <c r="E35" s="11"/>
    </row>
    <row r="36" spans="1:5">
      <c r="A36" s="67"/>
      <c r="B36" s="67"/>
      <c r="C36" s="184">
        <v>33</v>
      </c>
      <c r="D36" s="11"/>
      <c r="E36" s="11"/>
    </row>
    <row r="37" spans="1:5">
      <c r="A37" s="122"/>
      <c r="B37" s="122"/>
      <c r="C37" s="184">
        <v>34</v>
      </c>
      <c r="D37" s="11"/>
      <c r="E37" s="11"/>
    </row>
    <row r="38" spans="1:5">
      <c r="A38" s="122"/>
      <c r="B38" s="122"/>
      <c r="C38" s="185">
        <v>35</v>
      </c>
      <c r="D38" s="11"/>
      <c r="E38" s="11"/>
    </row>
    <row r="39" spans="1:5">
      <c r="A39" s="67"/>
      <c r="B39" s="67"/>
      <c r="C39" s="184">
        <v>36</v>
      </c>
      <c r="D39" s="11"/>
      <c r="E39" s="11"/>
    </row>
    <row r="40" spans="1:5">
      <c r="A40" s="67"/>
      <c r="B40" s="67"/>
      <c r="C40" s="184">
        <v>37</v>
      </c>
      <c r="D40" s="11"/>
      <c r="E40" s="11"/>
    </row>
    <row r="41" spans="1:5">
      <c r="A41" s="322"/>
      <c r="B41" s="126"/>
      <c r="C41" s="184">
        <v>38</v>
      </c>
      <c r="D41" s="11"/>
      <c r="E41" s="11"/>
    </row>
    <row r="42" spans="1:5">
      <c r="A42" s="67"/>
      <c r="B42" s="67"/>
      <c r="C42" s="184">
        <v>39</v>
      </c>
      <c r="D42" s="11"/>
      <c r="E42" s="11"/>
    </row>
    <row r="43" spans="1:5">
      <c r="A43" s="126"/>
      <c r="B43" s="322"/>
      <c r="C43" s="184">
        <v>40</v>
      </c>
      <c r="D43" s="11"/>
      <c r="E43" s="11"/>
    </row>
    <row r="44" spans="1:5">
      <c r="A44" s="126"/>
      <c r="B44" s="322"/>
      <c r="C44" s="184">
        <v>41</v>
      </c>
      <c r="D44" s="11"/>
      <c r="E44" s="11"/>
    </row>
    <row r="45" spans="1:5">
      <c r="A45" s="67"/>
      <c r="B45" s="67"/>
      <c r="C45" s="184">
        <v>42</v>
      </c>
      <c r="D45" s="11"/>
      <c r="E45" s="11"/>
    </row>
    <row r="46" spans="1:5">
      <c r="A46" s="67"/>
      <c r="B46" s="67"/>
      <c r="C46" s="184">
        <v>43</v>
      </c>
      <c r="D46" s="11"/>
      <c r="E46" s="11"/>
    </row>
    <row r="47" spans="1:5">
      <c r="A47" s="67"/>
      <c r="B47" s="110"/>
      <c r="C47" s="184">
        <v>44</v>
      </c>
      <c r="D47" s="11"/>
      <c r="E47" s="11"/>
    </row>
    <row r="48" spans="1:5">
      <c r="A48" s="122"/>
      <c r="B48" s="122"/>
      <c r="C48" s="185">
        <v>45</v>
      </c>
      <c r="D48" s="11"/>
      <c r="E48" s="11"/>
    </row>
    <row r="49" spans="1:5">
      <c r="A49" s="122"/>
      <c r="B49" s="122"/>
      <c r="C49" s="185">
        <v>46</v>
      </c>
      <c r="D49" s="11"/>
      <c r="E49" s="11"/>
    </row>
    <row r="50" spans="1:5">
      <c r="A50" s="172"/>
      <c r="B50" s="172"/>
      <c r="C50" s="184">
        <v>47</v>
      </c>
      <c r="D50" s="11"/>
      <c r="E50" s="11"/>
    </row>
    <row r="51" spans="1:5">
      <c r="A51" s="287"/>
      <c r="B51" s="172"/>
      <c r="C51" s="184">
        <v>48</v>
      </c>
      <c r="D51" s="11"/>
      <c r="E51" s="11"/>
    </row>
    <row r="52" spans="1:5">
      <c r="A52" s="7"/>
      <c r="B52" s="7"/>
      <c r="C52" s="67">
        <v>49</v>
      </c>
      <c r="D52" s="11"/>
      <c r="E52" s="11"/>
    </row>
    <row r="53" spans="1:5">
      <c r="A53" s="7"/>
      <c r="B53" s="7"/>
      <c r="C53" s="67">
        <v>50</v>
      </c>
      <c r="D53" s="11"/>
      <c r="E53" s="11"/>
    </row>
    <row r="54" spans="1:5">
      <c r="A54" s="162"/>
      <c r="B54" s="162"/>
      <c r="C54" s="67">
        <v>51</v>
      </c>
      <c r="D54" s="11"/>
      <c r="E54" s="11"/>
    </row>
    <row r="55" spans="1:5">
      <c r="A55" s="4"/>
      <c r="B55" s="4"/>
      <c r="C55" s="139"/>
    </row>
    <row r="56" spans="1:5">
      <c r="A56" s="4"/>
      <c r="B56" s="4"/>
      <c r="C56" s="139"/>
    </row>
    <row r="57" spans="1:5">
      <c r="A57" s="4"/>
      <c r="B57" s="4"/>
      <c r="C57" s="139"/>
    </row>
    <row r="58" spans="1:5">
      <c r="A58" s="4"/>
      <c r="B58" s="4"/>
    </row>
    <row r="59" spans="1:5">
      <c r="A59" s="4"/>
      <c r="B59" s="4"/>
    </row>
    <row r="60" spans="1:5">
      <c r="A60" s="4"/>
      <c r="B60" s="4"/>
    </row>
    <row r="61" spans="1:5">
      <c r="A61" s="4"/>
      <c r="B61" s="4"/>
    </row>
    <row r="62" spans="1:5">
      <c r="A62" s="4"/>
      <c r="B62" s="4"/>
    </row>
  </sheetData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workbookViewId="0">
      <selection activeCell="C21" sqref="C21"/>
    </sheetView>
  </sheetViews>
  <sheetFormatPr defaultColWidth="11.44140625" defaultRowHeight="14.4"/>
  <cols>
    <col min="1" max="1" width="19.109375" customWidth="1"/>
    <col min="2" max="2" width="20.88671875" customWidth="1"/>
    <col min="3" max="3" width="24.5546875" customWidth="1"/>
    <col min="4" max="4" width="19" customWidth="1"/>
    <col min="5" max="5" width="20.6640625" customWidth="1"/>
    <col min="6" max="6" width="24.5546875" customWidth="1"/>
    <col min="22" max="23" width="11.44140625" style="143"/>
  </cols>
  <sheetData>
    <row r="1" spans="1:31" ht="15.6">
      <c r="A1" s="239" t="s">
        <v>62</v>
      </c>
      <c r="R1" s="146"/>
      <c r="S1" s="147"/>
    </row>
    <row r="2" spans="1:31">
      <c r="A2" s="140"/>
      <c r="B2" s="140"/>
      <c r="C2" s="140"/>
      <c r="D2" s="140"/>
      <c r="E2" s="140"/>
      <c r="F2" s="144"/>
      <c r="G2" s="140"/>
      <c r="H2" s="148"/>
      <c r="I2" s="149"/>
      <c r="J2" s="150"/>
      <c r="K2" s="140"/>
      <c r="L2" s="145"/>
      <c r="M2" s="140"/>
      <c r="N2" s="145"/>
      <c r="O2" s="150"/>
      <c r="P2" s="140"/>
      <c r="Q2" s="151"/>
      <c r="R2" s="152"/>
      <c r="S2" s="153"/>
      <c r="T2" s="153"/>
      <c r="U2" s="97"/>
      <c r="V2" s="153"/>
    </row>
    <row r="3" spans="1:31">
      <c r="A3" s="140" t="s">
        <v>63</v>
      </c>
      <c r="B3" s="140" t="s">
        <v>7</v>
      </c>
      <c r="C3" s="140" t="s">
        <v>64</v>
      </c>
      <c r="D3" s="140" t="s">
        <v>65</v>
      </c>
      <c r="E3" s="154" t="s">
        <v>66</v>
      </c>
      <c r="F3" s="155" t="s">
        <v>67</v>
      </c>
      <c r="G3" s="156"/>
      <c r="H3" s="150"/>
      <c r="I3" s="157"/>
      <c r="J3" s="150"/>
      <c r="K3" s="140"/>
      <c r="L3" s="145"/>
      <c r="M3" s="150"/>
      <c r="N3" s="150"/>
      <c r="O3" s="150"/>
      <c r="P3" s="158"/>
      <c r="Q3" s="159"/>
      <c r="R3" s="152"/>
      <c r="S3" s="153"/>
      <c r="T3" s="153"/>
      <c r="U3" s="97"/>
      <c r="V3" s="153"/>
    </row>
    <row r="4" spans="1:31">
      <c r="A4" s="66"/>
      <c r="B4" s="66"/>
      <c r="C4" s="66"/>
      <c r="D4" s="66"/>
      <c r="E4" s="99"/>
      <c r="F4" s="280"/>
      <c r="G4" s="156"/>
      <c r="H4" s="150"/>
      <c r="I4" s="157"/>
      <c r="J4" s="150"/>
      <c r="K4" s="150"/>
      <c r="L4" s="160"/>
      <c r="M4" s="150"/>
      <c r="N4" s="150"/>
      <c r="O4" s="150"/>
      <c r="P4" s="158"/>
      <c r="Q4" s="154"/>
      <c r="R4" s="157"/>
      <c r="S4" s="150"/>
      <c r="T4" s="150"/>
      <c r="U4" s="10"/>
      <c r="V4" s="150"/>
      <c r="W4" s="130"/>
      <c r="X4" s="4"/>
      <c r="Y4" s="4"/>
      <c r="Z4" s="4"/>
      <c r="AA4" s="4"/>
      <c r="AB4" s="4"/>
      <c r="AC4" s="4"/>
      <c r="AD4" s="4"/>
      <c r="AE4" s="4"/>
    </row>
    <row r="5" spans="1:31">
      <c r="A5" s="67"/>
      <c r="B5" s="110"/>
      <c r="C5" s="110"/>
      <c r="D5" s="110"/>
      <c r="E5" s="7"/>
      <c r="F5" s="7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4"/>
      <c r="S5" s="130"/>
      <c r="T5" s="130"/>
      <c r="U5" s="4"/>
      <c r="V5" s="130"/>
      <c r="W5" s="130"/>
      <c r="X5" s="4"/>
      <c r="Y5" s="4"/>
      <c r="Z5" s="4"/>
      <c r="AA5" s="4"/>
      <c r="AB5" s="4"/>
      <c r="AC5" s="4"/>
      <c r="AD5" s="4"/>
      <c r="AE5" s="4"/>
    </row>
    <row r="6" spans="1:31">
      <c r="A6" s="67"/>
      <c r="B6" s="110"/>
      <c r="C6" s="110"/>
      <c r="D6" s="110"/>
      <c r="E6" s="7"/>
      <c r="F6" s="7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4"/>
      <c r="V6" s="130"/>
      <c r="W6" s="130"/>
      <c r="X6" s="4"/>
      <c r="Y6" s="4"/>
      <c r="Z6" s="4"/>
      <c r="AA6" s="4"/>
      <c r="AB6" s="4"/>
      <c r="AC6" s="4"/>
      <c r="AD6" s="4"/>
      <c r="AE6" s="4"/>
    </row>
    <row r="7" spans="1:31">
      <c r="A7" s="67"/>
      <c r="B7" s="67"/>
      <c r="C7" s="67"/>
      <c r="D7" s="67"/>
      <c r="E7" s="7"/>
      <c r="F7" s="7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4"/>
      <c r="V7" s="130"/>
      <c r="W7" s="130"/>
      <c r="X7" s="4"/>
      <c r="Y7" s="4"/>
      <c r="Z7" s="4"/>
      <c r="AA7" s="4"/>
      <c r="AB7" s="4"/>
      <c r="AC7" s="4"/>
      <c r="AD7" s="4"/>
      <c r="AE7" s="4"/>
    </row>
    <row r="8" spans="1:31">
      <c r="A8" s="281"/>
      <c r="B8" s="281"/>
      <c r="C8" s="281"/>
      <c r="D8" s="281"/>
      <c r="E8" s="67"/>
      <c r="F8" s="282"/>
      <c r="G8" s="140"/>
      <c r="H8" s="255"/>
      <c r="I8" s="240"/>
      <c r="J8" s="134"/>
      <c r="K8" s="134"/>
      <c r="L8" s="254"/>
      <c r="M8" s="140"/>
      <c r="N8" s="254"/>
      <c r="O8" s="140"/>
      <c r="P8" s="254"/>
      <c r="Q8" s="138"/>
      <c r="R8" s="256"/>
      <c r="S8" s="134"/>
      <c r="T8" s="130"/>
      <c r="U8" s="4"/>
      <c r="V8" s="130"/>
      <c r="W8" s="130"/>
      <c r="X8" s="4"/>
      <c r="Y8" s="4"/>
      <c r="Z8" s="4"/>
      <c r="AA8" s="4"/>
      <c r="AB8" s="4"/>
      <c r="AC8" s="4"/>
      <c r="AD8" s="4"/>
      <c r="AE8" s="4"/>
    </row>
    <row r="9" spans="1:31">
      <c r="A9" s="67"/>
      <c r="B9" s="67"/>
      <c r="C9" s="67"/>
      <c r="D9" s="67"/>
      <c r="E9" s="67"/>
      <c r="F9" s="282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251"/>
      <c r="R9" s="256"/>
      <c r="S9" s="257"/>
      <c r="T9" s="130"/>
      <c r="U9" s="4"/>
      <c r="V9" s="130"/>
      <c r="W9" s="130"/>
      <c r="X9" s="4"/>
      <c r="Y9" s="4"/>
      <c r="Z9" s="4"/>
      <c r="AA9" s="4"/>
      <c r="AB9" s="4"/>
      <c r="AC9" s="4"/>
      <c r="AD9" s="4"/>
      <c r="AE9" s="4"/>
    </row>
    <row r="10" spans="1:31">
      <c r="A10" s="67"/>
      <c r="B10" s="67"/>
      <c r="C10" s="67"/>
      <c r="D10" s="67"/>
      <c r="E10" s="67"/>
      <c r="F10" s="28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251"/>
      <c r="R10" s="256"/>
      <c r="S10" s="257"/>
      <c r="T10" s="130"/>
      <c r="U10" s="4"/>
      <c r="V10" s="130"/>
      <c r="W10" s="130"/>
      <c r="X10" s="4"/>
      <c r="Y10" s="4"/>
      <c r="Z10" s="4"/>
      <c r="AA10" s="4"/>
      <c r="AB10" s="4"/>
      <c r="AC10" s="4"/>
      <c r="AD10" s="4"/>
      <c r="AE10" s="4"/>
    </row>
    <row r="11" spans="1:31">
      <c r="A11" s="283"/>
      <c r="B11" s="283"/>
      <c r="C11" s="283"/>
      <c r="D11" s="283"/>
      <c r="E11" s="283"/>
      <c r="F11" s="282"/>
      <c r="G11" s="134"/>
      <c r="H11" s="134"/>
      <c r="I11" s="240"/>
      <c r="J11" s="134"/>
      <c r="K11" s="134"/>
      <c r="L11" s="135"/>
      <c r="M11" s="134"/>
      <c r="N11" s="134"/>
      <c r="O11" s="134"/>
      <c r="P11" s="137"/>
      <c r="Q11" s="138"/>
      <c r="R11" s="134"/>
      <c r="S11" s="134"/>
      <c r="T11" s="130"/>
      <c r="U11" s="4"/>
      <c r="V11" s="130"/>
      <c r="W11" s="130"/>
      <c r="X11" s="4"/>
      <c r="Y11" s="4"/>
      <c r="Z11" s="4"/>
      <c r="AA11" s="4"/>
      <c r="AB11" s="4"/>
      <c r="AC11" s="4"/>
      <c r="AD11" s="4"/>
      <c r="AE11" s="4"/>
    </row>
    <row r="12" spans="1:31">
      <c r="A12" s="283"/>
      <c r="B12" s="283"/>
      <c r="C12" s="283"/>
      <c r="D12" s="283"/>
      <c r="E12" s="283"/>
      <c r="F12" s="282"/>
      <c r="G12" s="134"/>
      <c r="H12" s="134"/>
      <c r="I12" s="240"/>
      <c r="J12" s="134"/>
      <c r="K12" s="134"/>
      <c r="L12" s="134"/>
      <c r="M12" s="134"/>
      <c r="N12" s="134"/>
      <c r="O12" s="134"/>
      <c r="P12" s="137"/>
      <c r="Q12" s="138"/>
      <c r="R12" s="134"/>
      <c r="S12" s="134"/>
      <c r="T12" s="130"/>
      <c r="U12" s="4"/>
      <c r="V12" s="130"/>
      <c r="W12" s="130"/>
      <c r="X12" s="4"/>
      <c r="Y12" s="4"/>
      <c r="Z12" s="4"/>
      <c r="AA12" s="4"/>
      <c r="AB12" s="4"/>
      <c r="AC12" s="4"/>
      <c r="AD12" s="4"/>
      <c r="AE12" s="4"/>
    </row>
    <row r="13" spans="1:31">
      <c r="A13" s="283"/>
      <c r="B13" s="283"/>
      <c r="C13" s="283"/>
      <c r="D13" s="283"/>
      <c r="E13" s="283"/>
      <c r="F13" s="282"/>
      <c r="G13" s="134"/>
      <c r="H13" s="134"/>
      <c r="I13" s="240"/>
      <c r="J13" s="134"/>
      <c r="K13" s="134"/>
      <c r="L13" s="134"/>
      <c r="M13" s="134"/>
      <c r="N13" s="134"/>
      <c r="O13" s="134"/>
      <c r="P13" s="137"/>
      <c r="Q13" s="138"/>
      <c r="R13" s="134"/>
      <c r="S13" s="134"/>
      <c r="T13" s="130"/>
      <c r="U13" s="4"/>
      <c r="V13" s="130"/>
      <c r="W13" s="130"/>
      <c r="X13" s="4"/>
      <c r="Y13" s="4"/>
      <c r="Z13" s="4"/>
      <c r="AA13" s="4"/>
      <c r="AB13" s="4"/>
      <c r="AC13" s="4"/>
      <c r="AD13" s="4"/>
      <c r="AE13" s="4"/>
    </row>
    <row r="14" spans="1:31">
      <c r="A14" s="67"/>
      <c r="B14" s="67"/>
      <c r="C14" s="67"/>
      <c r="D14" s="67"/>
      <c r="E14" s="283"/>
      <c r="F14" s="282"/>
      <c r="G14" s="134"/>
      <c r="H14" s="140"/>
      <c r="I14" s="240"/>
      <c r="J14" s="134"/>
      <c r="K14" s="140"/>
      <c r="L14" s="140"/>
      <c r="M14" s="134"/>
      <c r="N14" s="140"/>
      <c r="O14" s="134"/>
      <c r="P14" s="140"/>
      <c r="Q14" s="251"/>
      <c r="R14" s="134"/>
      <c r="S14" s="254"/>
      <c r="T14" s="130"/>
      <c r="U14" s="4"/>
      <c r="V14" s="130"/>
      <c r="W14" s="130"/>
      <c r="X14" s="4"/>
      <c r="Y14" s="4"/>
      <c r="Z14" s="4"/>
      <c r="AA14" s="4"/>
      <c r="AB14" s="4"/>
      <c r="AC14" s="4"/>
      <c r="AD14" s="4"/>
      <c r="AE14" s="4"/>
    </row>
    <row r="15" spans="1:31">
      <c r="A15" s="283"/>
      <c r="B15" s="283"/>
      <c r="C15" s="283"/>
      <c r="D15" s="283"/>
      <c r="E15" s="283"/>
      <c r="F15" s="282"/>
      <c r="G15" s="134"/>
      <c r="H15" s="134"/>
      <c r="I15" s="240"/>
      <c r="J15" s="134"/>
      <c r="K15" s="135"/>
      <c r="L15" s="134"/>
      <c r="M15" s="134"/>
      <c r="N15" s="180"/>
      <c r="O15" s="134"/>
      <c r="P15" s="137"/>
      <c r="Q15" s="138"/>
      <c r="R15" s="134"/>
      <c r="S15" s="241"/>
      <c r="T15" s="130"/>
      <c r="U15" s="4"/>
      <c r="V15" s="130"/>
      <c r="W15" s="130"/>
      <c r="X15" s="4"/>
      <c r="Y15" s="4"/>
      <c r="Z15" s="4"/>
      <c r="AA15" s="4"/>
      <c r="AB15" s="4"/>
      <c r="AC15" s="4"/>
      <c r="AD15" s="4"/>
      <c r="AE15" s="4"/>
    </row>
    <row r="16" spans="1:31">
      <c r="A16" s="283"/>
      <c r="B16" s="283"/>
      <c r="C16" s="283"/>
      <c r="D16" s="283"/>
      <c r="E16" s="283"/>
      <c r="F16" s="282"/>
      <c r="G16" s="134"/>
      <c r="H16" s="134"/>
      <c r="I16" s="240"/>
      <c r="J16" s="134"/>
      <c r="K16" s="135"/>
      <c r="L16" s="134"/>
      <c r="M16" s="134"/>
      <c r="N16" s="136"/>
      <c r="O16" s="134"/>
      <c r="P16" s="137"/>
      <c r="Q16" s="138"/>
      <c r="R16" s="134"/>
      <c r="S16" s="242"/>
      <c r="T16" s="130"/>
      <c r="U16" s="4"/>
      <c r="V16" s="130"/>
      <c r="W16" s="130"/>
      <c r="X16" s="4"/>
      <c r="Y16" s="4"/>
      <c r="Z16" s="4"/>
      <c r="AA16" s="4"/>
      <c r="AB16" s="4"/>
      <c r="AC16" s="4"/>
      <c r="AD16" s="4"/>
      <c r="AE16" s="4"/>
    </row>
    <row r="17" spans="1:31">
      <c r="A17" s="67"/>
      <c r="B17" s="67"/>
      <c r="C17" s="67"/>
      <c r="D17" s="67"/>
      <c r="E17" s="67"/>
      <c r="F17" s="100"/>
      <c r="G17" s="140"/>
      <c r="H17" s="148"/>
      <c r="I17" s="248"/>
      <c r="J17" s="140"/>
      <c r="K17" s="135"/>
      <c r="L17" s="140"/>
      <c r="M17" s="140"/>
      <c r="N17" s="141"/>
      <c r="O17" s="140"/>
      <c r="P17" s="140"/>
      <c r="Q17" s="151"/>
      <c r="R17" s="256"/>
      <c r="S17" s="248"/>
      <c r="T17" s="130"/>
      <c r="U17" s="4"/>
      <c r="V17" s="130"/>
      <c r="W17" s="130"/>
      <c r="X17" s="4"/>
      <c r="Y17" s="4"/>
      <c r="Z17" s="4"/>
      <c r="AA17" s="4"/>
      <c r="AB17" s="4"/>
      <c r="AC17" s="4"/>
      <c r="AD17" s="4"/>
      <c r="AE17" s="4"/>
    </row>
    <row r="18" spans="1:31">
      <c r="A18" s="67"/>
      <c r="B18" s="67"/>
      <c r="C18" s="67"/>
      <c r="D18" s="67"/>
      <c r="E18" s="67"/>
      <c r="F18" s="100"/>
      <c r="G18" s="140"/>
      <c r="H18" s="258"/>
      <c r="I18" s="145"/>
      <c r="J18" s="140"/>
      <c r="K18" s="135"/>
      <c r="L18" s="259"/>
      <c r="M18" s="140"/>
      <c r="N18" s="260"/>
      <c r="O18" s="140"/>
      <c r="P18" s="140"/>
      <c r="Q18" s="151"/>
      <c r="R18" s="256"/>
      <c r="S18" s="140"/>
      <c r="T18" s="130"/>
      <c r="U18" s="4"/>
      <c r="V18" s="130"/>
      <c r="W18" s="130"/>
      <c r="X18" s="4"/>
      <c r="Y18" s="4"/>
      <c r="Z18" s="4"/>
      <c r="AA18" s="4"/>
      <c r="AB18" s="4"/>
      <c r="AC18" s="4"/>
      <c r="AD18" s="4"/>
      <c r="AE18" s="4"/>
    </row>
    <row r="19" spans="1:31">
      <c r="A19" s="284"/>
      <c r="B19" s="284"/>
      <c r="C19" s="284"/>
      <c r="D19" s="284"/>
      <c r="E19" s="162"/>
      <c r="F19" s="285"/>
      <c r="G19" s="261"/>
      <c r="H19" s="142"/>
      <c r="I19" s="142"/>
      <c r="J19" s="142"/>
      <c r="K19" s="262"/>
      <c r="L19" s="142"/>
      <c r="M19" s="261"/>
      <c r="N19" s="142"/>
      <c r="O19" s="261"/>
      <c r="P19" s="263"/>
      <c r="Q19" s="264"/>
      <c r="R19" s="265"/>
      <c r="S19" s="142"/>
      <c r="T19" s="130"/>
      <c r="U19" s="4"/>
      <c r="V19" s="130"/>
      <c r="W19" s="130"/>
      <c r="X19" s="4"/>
      <c r="Y19" s="4"/>
      <c r="Z19" s="4"/>
      <c r="AA19" s="4"/>
      <c r="AB19" s="4"/>
      <c r="AC19" s="4"/>
      <c r="AD19" s="4"/>
      <c r="AE19" s="4"/>
    </row>
    <row r="20" spans="1:31">
      <c r="A20" s="67"/>
      <c r="B20" s="67"/>
      <c r="C20" s="67"/>
      <c r="D20" s="67"/>
      <c r="E20" s="67"/>
      <c r="F20" s="67"/>
      <c r="G20" s="140"/>
      <c r="H20" s="140"/>
      <c r="I20" s="238"/>
      <c r="J20" s="140"/>
      <c r="K20" s="266"/>
      <c r="L20" s="140"/>
      <c r="M20" s="140"/>
      <c r="N20" s="140"/>
      <c r="O20" s="140"/>
      <c r="P20" s="140"/>
      <c r="Q20" s="140"/>
      <c r="R20" s="140"/>
      <c r="S20" s="140"/>
      <c r="T20" s="140"/>
      <c r="U20" s="139"/>
      <c r="V20" s="140"/>
      <c r="W20" s="140"/>
      <c r="X20" s="4"/>
      <c r="Y20" s="4"/>
      <c r="Z20" s="4"/>
      <c r="AA20" s="4"/>
      <c r="AB20" s="4"/>
      <c r="AC20" s="4"/>
      <c r="AD20" s="4"/>
      <c r="AE20" s="4"/>
    </row>
    <row r="21" spans="1:31">
      <c r="A21" s="122"/>
      <c r="B21" s="122"/>
      <c r="C21" s="122"/>
      <c r="D21" s="122"/>
      <c r="E21" s="122"/>
      <c r="F21" s="123"/>
      <c r="G21" s="243"/>
      <c r="H21" s="243"/>
      <c r="I21" s="244"/>
      <c r="J21" s="243"/>
      <c r="K21" s="243"/>
      <c r="L21" s="243"/>
      <c r="M21" s="243"/>
      <c r="N21" s="243"/>
      <c r="O21" s="243"/>
      <c r="P21" s="245"/>
      <c r="Q21" s="246"/>
      <c r="R21" s="230"/>
      <c r="S21" s="267"/>
      <c r="T21" s="267"/>
      <c r="U21" s="10"/>
      <c r="V21" s="150"/>
      <c r="W21" s="279"/>
      <c r="X21" s="4"/>
      <c r="Y21" s="4"/>
      <c r="Z21" s="4"/>
      <c r="AA21" s="4"/>
      <c r="AB21" s="4"/>
      <c r="AC21" s="4"/>
      <c r="AD21" s="4"/>
      <c r="AE21" s="4"/>
    </row>
    <row r="22" spans="1:31">
      <c r="A22" s="126"/>
      <c r="B22" s="126"/>
      <c r="C22" s="126"/>
      <c r="D22" s="126"/>
      <c r="E22" s="99"/>
      <c r="F22" s="100"/>
      <c r="G22" s="156"/>
      <c r="H22" s="150"/>
      <c r="I22" s="157"/>
      <c r="J22" s="150"/>
      <c r="K22" s="150"/>
      <c r="L22" s="160"/>
      <c r="M22" s="150"/>
      <c r="N22" s="150"/>
      <c r="O22" s="150"/>
      <c r="P22" s="150"/>
      <c r="Q22" s="154"/>
      <c r="R22" s="150"/>
      <c r="S22" s="134"/>
      <c r="T22" s="150"/>
      <c r="U22" s="10"/>
      <c r="V22" s="150"/>
      <c r="W22" s="279"/>
      <c r="X22" s="4"/>
      <c r="Y22" s="4"/>
      <c r="Z22" s="4"/>
      <c r="AA22" s="4"/>
      <c r="AB22" s="4"/>
      <c r="AC22" s="4"/>
      <c r="AD22" s="4"/>
      <c r="AE22" s="4"/>
    </row>
    <row r="23" spans="1:31">
      <c r="A23" s="66"/>
      <c r="B23" s="66"/>
      <c r="C23" s="66"/>
      <c r="D23" s="66"/>
      <c r="E23" s="99"/>
      <c r="F23" s="100"/>
      <c r="G23" s="156"/>
      <c r="H23" s="150"/>
      <c r="I23" s="157"/>
      <c r="J23" s="150"/>
      <c r="K23" s="150"/>
      <c r="L23" s="160"/>
      <c r="M23" s="150"/>
      <c r="N23" s="150"/>
      <c r="O23" s="150"/>
      <c r="P23" s="150"/>
      <c r="Q23" s="154"/>
      <c r="R23" s="247"/>
      <c r="S23" s="150"/>
      <c r="T23" s="150"/>
      <c r="U23" s="10"/>
      <c r="V23" s="150"/>
      <c r="W23" s="279"/>
      <c r="X23" s="4"/>
      <c r="Y23" s="4"/>
      <c r="Z23" s="4"/>
      <c r="AA23" s="4"/>
      <c r="AB23" s="4"/>
      <c r="AC23" s="4"/>
      <c r="AD23" s="4"/>
      <c r="AE23" s="4"/>
    </row>
    <row r="24" spans="1:31">
      <c r="A24" s="126"/>
      <c r="B24" s="126"/>
      <c r="C24" s="126"/>
      <c r="D24" s="126"/>
      <c r="E24" s="99"/>
      <c r="F24" s="100"/>
      <c r="G24" s="156"/>
      <c r="H24" s="140"/>
      <c r="I24" s="248"/>
      <c r="J24" s="150"/>
      <c r="K24" s="249"/>
      <c r="L24" s="130"/>
      <c r="M24" s="150"/>
      <c r="N24" s="140"/>
      <c r="O24" s="150"/>
      <c r="P24" s="250"/>
      <c r="Q24" s="251"/>
      <c r="R24" s="150"/>
      <c r="S24" s="150"/>
      <c r="T24" s="150"/>
      <c r="U24" s="10"/>
      <c r="V24" s="150"/>
      <c r="W24" s="279"/>
      <c r="X24" s="4"/>
      <c r="Y24" s="4"/>
      <c r="Z24" s="4"/>
      <c r="AA24" s="4"/>
      <c r="AB24" s="4"/>
      <c r="AC24" s="4"/>
      <c r="AD24" s="4"/>
      <c r="AE24" s="4"/>
    </row>
    <row r="25" spans="1:31">
      <c r="A25" s="167"/>
      <c r="B25" s="167"/>
      <c r="C25" s="167"/>
      <c r="D25" s="167"/>
      <c r="E25" s="172"/>
      <c r="F25" s="172"/>
      <c r="G25" s="232"/>
      <c r="H25" s="232"/>
      <c r="I25" s="268"/>
      <c r="J25" s="232"/>
      <c r="K25" s="232"/>
      <c r="L25" s="232"/>
      <c r="M25" s="232"/>
      <c r="N25" s="232"/>
      <c r="O25" s="232"/>
      <c r="P25" s="269"/>
      <c r="Q25" s="269"/>
      <c r="R25" s="232"/>
      <c r="S25" s="130"/>
      <c r="T25" s="130"/>
      <c r="U25" s="4"/>
      <c r="V25" s="130"/>
      <c r="W25" s="130"/>
      <c r="X25" s="4"/>
      <c r="Y25" s="4"/>
      <c r="Z25" s="4"/>
      <c r="AA25" s="4"/>
      <c r="AB25" s="4"/>
      <c r="AC25" s="4"/>
      <c r="AD25" s="4"/>
      <c r="AE25" s="4"/>
    </row>
    <row r="26" spans="1:31">
      <c r="A26" s="126"/>
      <c r="B26" s="322"/>
      <c r="C26" s="322"/>
      <c r="D26" s="322"/>
      <c r="E26" s="184"/>
      <c r="F26" s="189"/>
      <c r="G26" s="140"/>
      <c r="H26" s="148"/>
      <c r="I26" s="149"/>
      <c r="J26" s="150"/>
      <c r="K26" s="130"/>
      <c r="L26" s="145"/>
      <c r="M26" s="140"/>
      <c r="N26" s="145"/>
      <c r="O26" s="150"/>
      <c r="P26" s="140"/>
      <c r="Q26" s="151"/>
      <c r="R26" s="150"/>
      <c r="S26" s="150"/>
      <c r="T26" s="150"/>
      <c r="U26" s="10"/>
      <c r="V26" s="150"/>
      <c r="W26" s="130"/>
      <c r="X26" s="4"/>
      <c r="Y26" s="4"/>
      <c r="Z26" s="4"/>
      <c r="AA26" s="4"/>
      <c r="AB26" s="4"/>
      <c r="AC26" s="4"/>
      <c r="AD26" s="4"/>
      <c r="AE26" s="4"/>
    </row>
    <row r="27" spans="1:31">
      <c r="A27" s="126"/>
      <c r="B27" s="322"/>
      <c r="C27" s="322"/>
      <c r="D27" s="322"/>
      <c r="E27" s="184"/>
      <c r="F27" s="189"/>
      <c r="G27" s="140"/>
      <c r="H27" s="252"/>
      <c r="I27" s="248"/>
      <c r="J27" s="150"/>
      <c r="K27" s="140"/>
      <c r="L27" s="145"/>
      <c r="M27" s="140"/>
      <c r="N27" s="148"/>
      <c r="O27" s="150"/>
      <c r="P27" s="140"/>
      <c r="Q27" s="151"/>
      <c r="R27" s="150"/>
      <c r="S27" s="150"/>
      <c r="T27" s="150"/>
      <c r="U27" s="10"/>
      <c r="V27" s="150"/>
      <c r="W27" s="130"/>
      <c r="X27" s="4"/>
      <c r="Y27" s="4"/>
      <c r="Z27" s="4"/>
      <c r="AA27" s="4"/>
      <c r="AB27" s="4"/>
      <c r="AC27" s="4"/>
      <c r="AD27" s="4"/>
      <c r="AE27" s="4"/>
    </row>
    <row r="28" spans="1:31">
      <c r="A28" s="7"/>
      <c r="B28" s="286"/>
      <c r="C28" s="286"/>
      <c r="D28" s="286"/>
      <c r="E28" s="7"/>
      <c r="F28" s="7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4"/>
      <c r="V28" s="130"/>
      <c r="W28" s="130"/>
      <c r="X28" s="4"/>
      <c r="Y28" s="4"/>
      <c r="Z28" s="4"/>
      <c r="AA28" s="4"/>
      <c r="AB28" s="4"/>
      <c r="AC28" s="4"/>
      <c r="AD28" s="4"/>
      <c r="AE28" s="4"/>
    </row>
    <row r="29" spans="1:31">
      <c r="A29" s="287"/>
      <c r="B29" s="287"/>
      <c r="C29" s="287"/>
      <c r="D29" s="287"/>
      <c r="E29" s="288"/>
      <c r="F29" s="289"/>
      <c r="G29" s="270"/>
      <c r="H29" s="270"/>
      <c r="I29" s="271"/>
      <c r="J29" s="270"/>
      <c r="K29" s="270"/>
      <c r="L29" s="270"/>
      <c r="M29" s="270"/>
      <c r="N29" s="270"/>
      <c r="O29" s="270"/>
      <c r="P29" s="272"/>
      <c r="Q29" s="272"/>
      <c r="R29" s="270"/>
      <c r="S29" s="270"/>
      <c r="T29" s="130"/>
      <c r="U29" s="4"/>
      <c r="V29" s="130"/>
      <c r="W29" s="130"/>
      <c r="X29" s="4"/>
      <c r="Y29" s="4"/>
      <c r="Z29" s="4"/>
      <c r="AA29" s="4"/>
      <c r="AB29" s="4"/>
      <c r="AC29" s="4"/>
      <c r="AD29" s="4"/>
      <c r="AE29" s="4"/>
    </row>
    <row r="30" spans="1:31">
      <c r="A30" s="67"/>
      <c r="B30" s="67"/>
      <c r="C30" s="67"/>
      <c r="D30" s="67"/>
      <c r="E30" s="184"/>
      <c r="F30" s="117"/>
      <c r="G30" s="156"/>
      <c r="H30" s="140"/>
      <c r="I30" s="248"/>
      <c r="J30" s="150"/>
      <c r="K30" s="140"/>
      <c r="L30" s="145"/>
      <c r="M30" s="140"/>
      <c r="N30" s="140"/>
      <c r="O30" s="140"/>
      <c r="P30" s="140"/>
      <c r="Q30" s="151"/>
      <c r="R30" s="150"/>
      <c r="S30" s="150"/>
      <c r="T30" s="150"/>
      <c r="U30" s="10"/>
      <c r="V30" s="150"/>
      <c r="W30" s="130"/>
      <c r="X30" s="4"/>
      <c r="Y30" s="4"/>
      <c r="Z30" s="4"/>
      <c r="AA30" s="4"/>
      <c r="AB30" s="4"/>
      <c r="AC30" s="4"/>
      <c r="AD30" s="4"/>
      <c r="AE30" s="4"/>
    </row>
    <row r="31" spans="1:31">
      <c r="A31" s="287"/>
      <c r="B31" s="287"/>
      <c r="C31" s="287"/>
      <c r="D31" s="287"/>
      <c r="E31" s="288"/>
      <c r="F31" s="289"/>
      <c r="G31" s="270"/>
      <c r="H31" s="270"/>
      <c r="I31" s="271"/>
      <c r="J31" s="270"/>
      <c r="K31" s="270"/>
      <c r="L31" s="270"/>
      <c r="M31" s="270"/>
      <c r="N31" s="270"/>
      <c r="O31" s="270"/>
      <c r="P31" s="272"/>
      <c r="Q31" s="272"/>
      <c r="R31" s="270"/>
      <c r="S31" s="273"/>
      <c r="T31" s="150"/>
      <c r="U31" s="4"/>
      <c r="V31" s="130"/>
      <c r="W31" s="130"/>
      <c r="X31" s="4"/>
      <c r="Y31" s="4"/>
      <c r="Z31" s="4"/>
      <c r="AA31" s="4"/>
      <c r="AB31" s="4"/>
      <c r="AC31" s="4"/>
      <c r="AD31" s="4"/>
      <c r="AE31" s="4"/>
    </row>
    <row r="32" spans="1:31">
      <c r="A32" s="287"/>
      <c r="B32" s="287"/>
      <c r="C32" s="287"/>
      <c r="D32" s="287"/>
      <c r="E32" s="290"/>
      <c r="F32" s="291"/>
      <c r="G32" s="232"/>
      <c r="H32" s="232"/>
      <c r="I32" s="268"/>
      <c r="J32" s="232"/>
      <c r="K32" s="232"/>
      <c r="L32" s="232"/>
      <c r="M32" s="232"/>
      <c r="N32" s="232"/>
      <c r="O32" s="232"/>
      <c r="P32" s="269"/>
      <c r="Q32" s="269"/>
      <c r="R32" s="274"/>
      <c r="S32" s="130"/>
      <c r="T32" s="130"/>
      <c r="U32" s="4"/>
      <c r="V32" s="130"/>
      <c r="W32" s="130"/>
      <c r="X32" s="4"/>
      <c r="Y32" s="4"/>
      <c r="Z32" s="4"/>
      <c r="AA32" s="4"/>
      <c r="AB32" s="4"/>
      <c r="AC32" s="4"/>
      <c r="AD32" s="4"/>
      <c r="AE32" s="4"/>
    </row>
    <row r="33" spans="1:31">
      <c r="A33" s="126"/>
      <c r="B33" s="126"/>
      <c r="C33" s="126"/>
      <c r="D33" s="126"/>
      <c r="E33" s="292"/>
      <c r="F33" s="125"/>
      <c r="G33" s="230"/>
      <c r="H33" s="230"/>
      <c r="I33" s="275"/>
      <c r="J33" s="230"/>
      <c r="K33" s="230"/>
      <c r="L33" s="230"/>
      <c r="M33" s="230"/>
      <c r="N33" s="230"/>
      <c r="O33" s="230"/>
      <c r="P33" s="276"/>
      <c r="Q33" s="276"/>
      <c r="R33" s="230"/>
      <c r="S33" s="130"/>
      <c r="T33" s="150"/>
      <c r="U33" s="4"/>
      <c r="V33" s="130"/>
      <c r="W33" s="130"/>
      <c r="X33" s="4"/>
      <c r="Y33" s="4"/>
      <c r="Z33" s="4"/>
      <c r="AA33" s="4"/>
      <c r="AB33" s="4"/>
      <c r="AC33" s="4"/>
      <c r="AD33" s="4"/>
      <c r="AE33" s="4"/>
    </row>
    <row r="34" spans="1:31">
      <c r="A34" s="67"/>
      <c r="B34" s="110"/>
      <c r="C34" s="110"/>
      <c r="D34" s="110"/>
      <c r="E34" s="184"/>
      <c r="F34" s="117"/>
      <c r="G34" s="140"/>
      <c r="H34" s="140"/>
      <c r="I34" s="248"/>
      <c r="J34" s="150"/>
      <c r="K34" s="140"/>
      <c r="L34" s="130"/>
      <c r="M34" s="140"/>
      <c r="N34" s="140"/>
      <c r="O34" s="140"/>
      <c r="P34" s="140"/>
      <c r="Q34" s="151"/>
      <c r="R34" s="150"/>
      <c r="S34" s="140"/>
      <c r="T34" s="150"/>
      <c r="U34" s="10"/>
      <c r="V34" s="150"/>
      <c r="W34" s="130"/>
      <c r="X34" s="4"/>
      <c r="Y34" s="4"/>
      <c r="Z34" s="4"/>
      <c r="AA34" s="4"/>
      <c r="AB34" s="4"/>
      <c r="AC34" s="4"/>
      <c r="AD34" s="4"/>
      <c r="AE34" s="4"/>
    </row>
    <row r="35" spans="1:31">
      <c r="A35" s="206"/>
      <c r="B35" s="206"/>
      <c r="C35" s="206"/>
      <c r="D35" s="206"/>
      <c r="E35" s="206"/>
      <c r="F35" s="206"/>
      <c r="G35" s="277"/>
      <c r="H35" s="277"/>
      <c r="I35" s="278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150"/>
      <c r="U35" s="4"/>
      <c r="V35" s="130"/>
      <c r="W35" s="130"/>
      <c r="X35" s="4"/>
      <c r="Y35" s="4"/>
      <c r="Z35" s="4"/>
      <c r="AA35" s="4"/>
      <c r="AB35" s="4"/>
      <c r="AC35" s="4"/>
      <c r="AD35" s="4"/>
      <c r="AE35" s="4"/>
    </row>
    <row r="36" spans="1:31">
      <c r="A36" s="7"/>
      <c r="B36" s="7"/>
      <c r="C36" s="7"/>
      <c r="D36" s="7"/>
      <c r="E36" s="7"/>
      <c r="F36" s="7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4"/>
      <c r="V36" s="130"/>
      <c r="W36" s="130"/>
      <c r="X36" s="4"/>
      <c r="Y36" s="4"/>
      <c r="Z36" s="4"/>
      <c r="AA36" s="4"/>
      <c r="AB36" s="4"/>
      <c r="AC36" s="4"/>
      <c r="AD36" s="4"/>
      <c r="AE36" s="4"/>
    </row>
    <row r="37" spans="1:31">
      <c r="A37" s="7"/>
      <c r="B37" s="7"/>
      <c r="C37" s="7"/>
      <c r="D37" s="7"/>
      <c r="E37" s="7"/>
      <c r="F37" s="7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4"/>
      <c r="V37" s="130"/>
      <c r="W37" s="130"/>
      <c r="X37" s="4"/>
      <c r="Y37" s="4"/>
      <c r="Z37" s="4"/>
      <c r="AA37" s="4"/>
      <c r="AB37" s="4"/>
      <c r="AC37" s="4"/>
      <c r="AD37" s="4"/>
      <c r="AE37" s="4"/>
    </row>
    <row r="38" spans="1:31">
      <c r="A38" s="7"/>
      <c r="B38" s="7"/>
      <c r="C38" s="7"/>
      <c r="D38" s="7"/>
      <c r="E38" s="7"/>
      <c r="F38" s="7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4"/>
      <c r="V38" s="130"/>
      <c r="W38" s="130"/>
      <c r="X38" s="4"/>
      <c r="Y38" s="4"/>
      <c r="Z38" s="4"/>
      <c r="AA38" s="4"/>
      <c r="AB38" s="4"/>
      <c r="AC38" s="4"/>
      <c r="AD38" s="4"/>
      <c r="AE38" s="4"/>
    </row>
    <row r="39" spans="1:31">
      <c r="A39" s="7"/>
      <c r="B39" s="7"/>
      <c r="C39" s="7"/>
      <c r="D39" s="7"/>
      <c r="E39" s="7"/>
      <c r="F39" s="7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4"/>
      <c r="V39" s="130"/>
      <c r="W39" s="130"/>
      <c r="X39" s="4"/>
      <c r="Y39" s="4"/>
      <c r="Z39" s="4"/>
      <c r="AA39" s="4"/>
      <c r="AB39" s="4"/>
      <c r="AC39" s="4"/>
      <c r="AD39" s="4"/>
      <c r="AE39" s="4"/>
    </row>
    <row r="40" spans="1:31">
      <c r="A40" s="7"/>
      <c r="B40" s="7"/>
      <c r="C40" s="7"/>
      <c r="D40" s="7"/>
      <c r="E40" s="7"/>
      <c r="F40" s="7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4"/>
      <c r="V40" s="130"/>
      <c r="W40" s="130"/>
      <c r="X40" s="4"/>
      <c r="Y40" s="4"/>
      <c r="Z40" s="4"/>
      <c r="AA40" s="4"/>
      <c r="AB40" s="4"/>
      <c r="AC40" s="4"/>
      <c r="AD40" s="4"/>
      <c r="AE40" s="4"/>
    </row>
    <row r="41" spans="1:31">
      <c r="A41" s="7"/>
      <c r="B41" s="7"/>
      <c r="C41" s="7"/>
      <c r="D41" s="7"/>
      <c r="E41" s="7"/>
      <c r="F41" s="7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4"/>
      <c r="V41" s="130"/>
      <c r="W41" s="130"/>
      <c r="X41" s="4"/>
      <c r="Y41" s="4"/>
      <c r="Z41" s="4"/>
      <c r="AA41" s="4"/>
      <c r="AB41" s="4"/>
      <c r="AC41" s="4"/>
      <c r="AD41" s="4"/>
      <c r="AE41" s="4"/>
    </row>
    <row r="42" spans="1:31">
      <c r="A42" s="7"/>
      <c r="B42" s="7"/>
      <c r="C42" s="7"/>
      <c r="D42" s="7"/>
      <c r="E42" s="7"/>
      <c r="F42" s="7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4"/>
      <c r="V42" s="130"/>
      <c r="W42" s="130"/>
      <c r="X42" s="4"/>
      <c r="Y42" s="4"/>
      <c r="Z42" s="4"/>
      <c r="AA42" s="4"/>
      <c r="AB42" s="4"/>
      <c r="AC42" s="4"/>
      <c r="AD42" s="4"/>
      <c r="AE42" s="4"/>
    </row>
    <row r="43" spans="1:31">
      <c r="A43" s="7"/>
      <c r="B43" s="7"/>
      <c r="C43" s="7"/>
      <c r="D43" s="7"/>
      <c r="E43" s="7"/>
      <c r="F43" s="7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4"/>
      <c r="V43" s="130"/>
      <c r="W43" s="130"/>
      <c r="X43" s="4"/>
      <c r="Y43" s="4"/>
      <c r="Z43" s="4"/>
      <c r="AA43" s="4"/>
      <c r="AB43" s="4"/>
      <c r="AC43" s="4"/>
      <c r="AD43" s="4"/>
      <c r="AE43" s="4"/>
    </row>
    <row r="44" spans="1:31">
      <c r="A44" s="7"/>
      <c r="B44" s="7"/>
      <c r="C44" s="7"/>
      <c r="D44" s="7"/>
      <c r="E44" s="7"/>
      <c r="F44" s="7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4"/>
      <c r="V44" s="130"/>
      <c r="W44" s="130"/>
      <c r="X44" s="4"/>
      <c r="Y44" s="4"/>
      <c r="Z44" s="4"/>
      <c r="AA44" s="4"/>
      <c r="AB44" s="4"/>
      <c r="AC44" s="4"/>
      <c r="AD44" s="4"/>
      <c r="AE44" s="4"/>
    </row>
    <row r="45" spans="1:31">
      <c r="A45" s="293"/>
      <c r="B45" s="293"/>
      <c r="C45" s="293"/>
      <c r="D45" s="293"/>
      <c r="E45" s="293"/>
      <c r="F45" s="29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</row>
    <row r="46" spans="1:31">
      <c r="A46" s="293"/>
      <c r="B46" s="293"/>
      <c r="C46" s="293"/>
      <c r="D46" s="293"/>
      <c r="E46" s="293"/>
      <c r="F46" s="29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</row>
    <row r="47" spans="1:31">
      <c r="A47" s="293"/>
      <c r="B47" s="293"/>
      <c r="C47" s="293"/>
      <c r="D47" s="293"/>
      <c r="E47" s="293"/>
      <c r="F47" s="29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</row>
    <row r="48" spans="1:31">
      <c r="A48" s="293"/>
      <c r="B48" s="293"/>
      <c r="C48" s="293"/>
      <c r="D48" s="293"/>
      <c r="E48" s="293"/>
      <c r="F48" s="29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</row>
    <row r="49" spans="1:20">
      <c r="A49" s="293"/>
      <c r="B49" s="293"/>
      <c r="C49" s="293"/>
      <c r="D49" s="293"/>
      <c r="E49" s="293"/>
      <c r="F49" s="29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</row>
    <row r="50" spans="1:20">
      <c r="A50" s="293"/>
      <c r="B50" s="293"/>
      <c r="C50" s="293"/>
      <c r="D50" s="293"/>
      <c r="E50" s="293"/>
      <c r="F50" s="29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</row>
    <row r="51" spans="1:20">
      <c r="A51" s="293"/>
      <c r="B51" s="293"/>
      <c r="C51" s="293"/>
      <c r="D51" s="293"/>
      <c r="E51" s="293"/>
      <c r="F51" s="29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</row>
    <row r="52" spans="1:20">
      <c r="A52" s="293"/>
      <c r="B52" s="293"/>
      <c r="C52" s="293"/>
      <c r="D52" s="293"/>
      <c r="E52" s="293"/>
      <c r="F52" s="29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</row>
    <row r="53" spans="1:20">
      <c r="A53" s="293"/>
      <c r="B53" s="293"/>
      <c r="C53" s="293"/>
      <c r="D53" s="293"/>
      <c r="E53" s="293"/>
      <c r="F53" s="29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</row>
    <row r="54" spans="1:20">
      <c r="A54" s="293"/>
      <c r="B54" s="293"/>
      <c r="C54" s="293"/>
      <c r="D54" s="293"/>
      <c r="E54" s="293"/>
      <c r="F54" s="29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</row>
    <row r="55" spans="1:20">
      <c r="A55" s="293"/>
      <c r="B55" s="293"/>
      <c r="C55" s="293"/>
      <c r="D55" s="293"/>
      <c r="E55" s="293"/>
      <c r="F55" s="29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</row>
    <row r="56" spans="1:20">
      <c r="A56" s="293"/>
      <c r="B56" s="293"/>
      <c r="C56" s="293"/>
      <c r="D56" s="293"/>
      <c r="E56" s="293"/>
      <c r="F56" s="29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</row>
    <row r="57" spans="1:20">
      <c r="A57" s="11"/>
      <c r="B57" s="11"/>
      <c r="C57" s="11"/>
      <c r="D57" s="11"/>
      <c r="E57" s="11"/>
      <c r="F57" s="11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</row>
    <row r="58" spans="1:20">
      <c r="A58" s="11"/>
      <c r="B58" s="11"/>
      <c r="C58" s="11"/>
      <c r="D58" s="11"/>
      <c r="E58" s="11"/>
      <c r="F58" s="11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</row>
    <row r="59" spans="1:20">
      <c r="A59" s="11"/>
      <c r="B59" s="11"/>
      <c r="C59" s="11"/>
      <c r="D59" s="11"/>
      <c r="E59" s="11"/>
      <c r="F59" s="11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</row>
    <row r="60" spans="1:20">
      <c r="A60" s="11"/>
      <c r="B60" s="11"/>
      <c r="C60" s="11"/>
      <c r="D60" s="11"/>
      <c r="E60" s="11"/>
      <c r="F60" s="11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</row>
    <row r="61" spans="1:20">
      <c r="A61" s="11"/>
      <c r="B61" s="11"/>
      <c r="C61" s="11"/>
      <c r="D61" s="11"/>
      <c r="E61" s="11"/>
      <c r="F61" s="11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</row>
    <row r="62" spans="1:20">
      <c r="A62" s="11"/>
      <c r="B62" s="11"/>
      <c r="C62" s="11"/>
      <c r="D62" s="11"/>
      <c r="E62" s="11"/>
      <c r="F62" s="11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</row>
    <row r="63" spans="1:20">
      <c r="A63" s="11"/>
      <c r="B63" s="11"/>
      <c r="C63" s="11"/>
      <c r="D63" s="11"/>
      <c r="E63" s="11"/>
      <c r="F63" s="11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</row>
    <row r="64" spans="1:20">
      <c r="A64" s="11"/>
      <c r="B64" s="11"/>
      <c r="C64" s="11"/>
      <c r="D64" s="11"/>
      <c r="E64" s="11"/>
      <c r="F64" s="11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</row>
    <row r="65" spans="1:17">
      <c r="A65" s="11"/>
      <c r="B65" s="11"/>
      <c r="C65" s="11"/>
      <c r="D65" s="11"/>
      <c r="E65" s="11"/>
      <c r="F65" s="11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</row>
    <row r="66" spans="1:17">
      <c r="A66" s="11"/>
      <c r="B66" s="11"/>
      <c r="C66" s="11"/>
      <c r="D66" s="11"/>
      <c r="E66" s="11"/>
      <c r="F66" s="11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</row>
    <row r="67" spans="1:17">
      <c r="A67" s="11"/>
      <c r="B67" s="11"/>
      <c r="C67" s="11"/>
      <c r="D67" s="11"/>
      <c r="E67" s="11"/>
      <c r="F67" s="11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</row>
    <row r="68" spans="1:17">
      <c r="A68" s="11"/>
      <c r="B68" s="11"/>
      <c r="C68" s="11"/>
      <c r="D68" s="11"/>
      <c r="E68" s="11"/>
      <c r="F68" s="11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</row>
    <row r="69" spans="1:17">
      <c r="A69" s="11"/>
      <c r="B69" s="11"/>
      <c r="C69" s="11"/>
      <c r="D69" s="11"/>
      <c r="E69" s="11"/>
      <c r="F69" s="11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</row>
    <row r="70" spans="1:17">
      <c r="A70" s="11"/>
      <c r="B70" s="11"/>
      <c r="C70" s="11"/>
      <c r="D70" s="11"/>
      <c r="E70" s="11"/>
      <c r="F70" s="11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</row>
    <row r="71" spans="1:17">
      <c r="A71" s="11"/>
      <c r="B71" s="11"/>
      <c r="C71" s="11"/>
      <c r="D71" s="11"/>
      <c r="E71" s="11"/>
      <c r="F71" s="11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</row>
    <row r="72" spans="1:17">
      <c r="A72" s="11"/>
      <c r="B72" s="11"/>
      <c r="C72" s="11"/>
      <c r="D72" s="11"/>
      <c r="E72" s="11"/>
      <c r="F72" s="11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1:17">
      <c r="A73" s="11"/>
      <c r="B73" s="11"/>
      <c r="C73" s="11"/>
      <c r="D73" s="11"/>
      <c r="E73" s="11"/>
      <c r="F73" s="11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</row>
    <row r="74" spans="1:17">
      <c r="A74" s="11"/>
      <c r="B74" s="11"/>
      <c r="C74" s="11"/>
      <c r="D74" s="11"/>
      <c r="E74" s="11"/>
      <c r="F74" s="11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</row>
    <row r="75" spans="1:17">
      <c r="A75" s="11"/>
      <c r="B75" s="11"/>
      <c r="C75" s="11"/>
      <c r="D75" s="11"/>
      <c r="E75" s="11"/>
      <c r="F75" s="11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</row>
    <row r="76" spans="1:17">
      <c r="A76" s="11"/>
      <c r="B76" s="11"/>
      <c r="C76" s="11"/>
      <c r="D76" s="11"/>
      <c r="E76" s="11"/>
      <c r="F76" s="11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</row>
    <row r="77" spans="1:17">
      <c r="A77" s="11"/>
      <c r="B77" s="11"/>
      <c r="C77" s="11"/>
      <c r="D77" s="11"/>
      <c r="E77" s="11"/>
      <c r="F77" s="11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</row>
    <row r="78" spans="1:17">
      <c r="A78" s="11"/>
      <c r="B78" s="11"/>
      <c r="C78" s="11"/>
      <c r="D78" s="11"/>
      <c r="E78" s="11"/>
      <c r="F78" s="11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</row>
    <row r="79" spans="1:17">
      <c r="A79" s="11"/>
      <c r="B79" s="11"/>
      <c r="C79" s="11"/>
      <c r="D79" s="11"/>
      <c r="E79" s="11"/>
      <c r="F79" s="11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</row>
    <row r="80" spans="1:17">
      <c r="A80" s="11"/>
      <c r="B80" s="11"/>
      <c r="C80" s="11"/>
      <c r="D80" s="11"/>
      <c r="E80" s="11"/>
      <c r="F80" s="11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</row>
    <row r="81" spans="1:17">
      <c r="A81" s="11"/>
      <c r="B81" s="11"/>
      <c r="C81" s="11"/>
      <c r="D81" s="11"/>
      <c r="E81" s="11"/>
      <c r="F81" s="11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</row>
    <row r="82" spans="1:17">
      <c r="A82" s="11"/>
      <c r="B82" s="11"/>
      <c r="C82" s="11"/>
      <c r="D82" s="11"/>
      <c r="E82" s="11"/>
      <c r="F82" s="11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</row>
    <row r="83" spans="1:17">
      <c r="A83" s="11"/>
      <c r="B83" s="11"/>
      <c r="C83" s="11"/>
      <c r="D83" s="11"/>
      <c r="E83" s="11"/>
      <c r="F83" s="11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</row>
    <row r="84" spans="1:17">
      <c r="A84" s="11"/>
      <c r="B84" s="11"/>
      <c r="C84" s="11"/>
      <c r="D84" s="11"/>
      <c r="E84" s="11"/>
      <c r="F84" s="11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</row>
    <row r="85" spans="1:17">
      <c r="A85" s="11"/>
      <c r="B85" s="11"/>
      <c r="C85" s="11"/>
      <c r="D85" s="11"/>
      <c r="E85" s="11"/>
      <c r="F85" s="11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</row>
    <row r="86" spans="1:17">
      <c r="A86" s="11"/>
      <c r="B86" s="11"/>
      <c r="C86" s="11"/>
      <c r="D86" s="11"/>
      <c r="E86" s="11"/>
      <c r="F86" s="11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</row>
    <row r="87" spans="1:17">
      <c r="A87" s="11"/>
      <c r="B87" s="11"/>
      <c r="C87" s="11"/>
      <c r="D87" s="11"/>
      <c r="E87" s="11"/>
      <c r="F87" s="11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</row>
    <row r="88" spans="1:17">
      <c r="A88" s="11"/>
      <c r="B88" s="11"/>
      <c r="C88" s="11"/>
      <c r="D88" s="11"/>
      <c r="E88" s="11"/>
      <c r="F88" s="11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</row>
    <row r="89" spans="1:17">
      <c r="A89" s="11"/>
      <c r="B89" s="11"/>
      <c r="C89" s="11"/>
      <c r="D89" s="11"/>
      <c r="E89" s="11"/>
      <c r="F89" s="11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</row>
    <row r="90" spans="1:17">
      <c r="A90" s="11"/>
      <c r="B90" s="11"/>
      <c r="C90" s="11"/>
      <c r="D90" s="11"/>
      <c r="E90" s="11"/>
      <c r="F90" s="11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</row>
    <row r="91" spans="1:17">
      <c r="A91" s="11"/>
      <c r="B91" s="11"/>
      <c r="C91" s="11"/>
      <c r="D91" s="11"/>
      <c r="E91" s="11"/>
      <c r="F91" s="11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</row>
    <row r="92" spans="1:17">
      <c r="A92" s="11"/>
      <c r="B92" s="11"/>
      <c r="C92" s="11"/>
      <c r="D92" s="11"/>
      <c r="E92" s="11"/>
      <c r="F92" s="11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</row>
    <row r="93" spans="1:17">
      <c r="A93" s="11"/>
      <c r="B93" s="11"/>
      <c r="C93" s="11"/>
      <c r="D93" s="11"/>
      <c r="E93" s="11"/>
      <c r="F93" s="11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</row>
    <row r="94" spans="1:17">
      <c r="A94" s="11"/>
      <c r="B94" s="11"/>
      <c r="C94" s="11"/>
      <c r="D94" s="11"/>
      <c r="E94" s="11"/>
      <c r="F94" s="11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</row>
    <row r="95" spans="1:17">
      <c r="A95" s="11"/>
      <c r="B95" s="11"/>
      <c r="C95" s="11"/>
      <c r="D95" s="11"/>
      <c r="E95" s="11"/>
      <c r="F95" s="11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</row>
    <row r="96" spans="1:17">
      <c r="A96" s="11"/>
      <c r="B96" s="11"/>
      <c r="C96" s="11"/>
      <c r="D96" s="11"/>
      <c r="E96" s="11"/>
      <c r="F96" s="11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</row>
    <row r="97" spans="1:17">
      <c r="A97" s="11"/>
      <c r="B97" s="11"/>
      <c r="C97" s="11"/>
      <c r="D97" s="11"/>
      <c r="E97" s="11"/>
      <c r="F97" s="11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</row>
    <row r="98" spans="1:17">
      <c r="A98" s="11"/>
      <c r="B98" s="11"/>
      <c r="C98" s="11"/>
      <c r="D98" s="11"/>
      <c r="E98" s="11"/>
      <c r="F98" s="11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</row>
    <row r="99" spans="1:17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</row>
    <row r="100" spans="1:17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</row>
    <row r="101" spans="1:17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</row>
    <row r="102" spans="1:17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</row>
    <row r="103" spans="1:17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</row>
    <row r="104" spans="1:17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</row>
    <row r="107" spans="1:17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</row>
    <row r="108" spans="1:17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</row>
    <row r="109" spans="1:17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</row>
    <row r="110" spans="1:17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</row>
    <row r="111" spans="1:17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</row>
    <row r="112" spans="1:17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</row>
    <row r="113" spans="1:17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</row>
    <row r="114" spans="1:17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</row>
    <row r="115" spans="1:17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</row>
  </sheetData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workbookViewId="0">
      <selection activeCell="A3" sqref="A3"/>
    </sheetView>
  </sheetViews>
  <sheetFormatPr defaultColWidth="11.44140625" defaultRowHeight="14.4"/>
  <sheetData>
    <row r="1" spans="1:13" ht="17.399999999999999">
      <c r="A1" s="1" t="s">
        <v>103</v>
      </c>
      <c r="B1" s="16"/>
    </row>
    <row r="2" spans="1:13" ht="15.6">
      <c r="A2" s="53" t="s">
        <v>257</v>
      </c>
      <c r="B2" s="16"/>
      <c r="C2" t="s">
        <v>104</v>
      </c>
      <c r="G2" s="3"/>
    </row>
    <row r="3" spans="1:13" ht="15.6">
      <c r="A3" s="53"/>
      <c r="B3" s="16"/>
      <c r="G3" s="3"/>
    </row>
    <row r="4" spans="1:13" ht="15.6">
      <c r="A4" s="84" t="s">
        <v>1</v>
      </c>
      <c r="B4" s="85"/>
      <c r="C4" s="90"/>
      <c r="D4" s="71"/>
      <c r="E4" s="73"/>
      <c r="G4" s="3"/>
    </row>
    <row r="5" spans="1:13" ht="15.6">
      <c r="A5" s="86" t="s">
        <v>105</v>
      </c>
      <c r="B5" s="87"/>
      <c r="C5" s="87"/>
      <c r="D5" s="91"/>
      <c r="E5" s="92"/>
      <c r="G5" s="3"/>
    </row>
    <row r="6" spans="1:13" ht="15.6">
      <c r="A6" s="86" t="s">
        <v>106</v>
      </c>
      <c r="B6" s="87"/>
      <c r="C6" s="87"/>
      <c r="D6" s="91"/>
      <c r="E6" s="92"/>
      <c r="G6" s="3"/>
    </row>
    <row r="7" spans="1:13" ht="15.6">
      <c r="A7" s="88" t="s">
        <v>107</v>
      </c>
      <c r="B7" s="89"/>
      <c r="C7" s="89"/>
      <c r="D7" s="93"/>
      <c r="E7" s="94"/>
      <c r="G7" s="3"/>
    </row>
    <row r="8" spans="1:13" ht="17.399999999999999">
      <c r="A8" s="18"/>
      <c r="B8" s="16"/>
      <c r="G8" s="3" t="s">
        <v>108</v>
      </c>
    </row>
    <row r="9" spans="1:13" ht="15.6">
      <c r="A9" s="59" t="s">
        <v>109</v>
      </c>
      <c r="B9" s="59" t="s">
        <v>110</v>
      </c>
      <c r="C9" s="59" t="s">
        <v>111</v>
      </c>
      <c r="D9" s="59" t="s">
        <v>112</v>
      </c>
      <c r="E9" s="59" t="s">
        <v>113</v>
      </c>
      <c r="G9" s="198"/>
      <c r="H9" s="198"/>
      <c r="I9" s="60" t="s">
        <v>114</v>
      </c>
      <c r="J9" s="60" t="s">
        <v>115</v>
      </c>
      <c r="K9" s="60" t="s">
        <v>116</v>
      </c>
      <c r="L9" s="60" t="s">
        <v>117</v>
      </c>
      <c r="M9" s="60" t="s">
        <v>118</v>
      </c>
    </row>
    <row r="10" spans="1:13">
      <c r="A10" s="25" t="s">
        <v>119</v>
      </c>
      <c r="B10" s="24" t="s">
        <v>120</v>
      </c>
      <c r="C10" s="21">
        <v>30</v>
      </c>
      <c r="D10" s="21">
        <v>0</v>
      </c>
      <c r="E10" s="21">
        <f t="shared" ref="E10:E41" si="0">SUM(C10:D10)</f>
        <v>30</v>
      </c>
      <c r="G10" s="199" t="s">
        <v>121</v>
      </c>
      <c r="H10" s="199"/>
      <c r="I10" s="37">
        <v>19</v>
      </c>
      <c r="J10" s="34">
        <v>24</v>
      </c>
      <c r="K10" s="34">
        <v>20</v>
      </c>
      <c r="L10" s="34"/>
      <c r="M10" s="11">
        <f>SUM(I10:L10)</f>
        <v>63</v>
      </c>
    </row>
    <row r="11" spans="1:13">
      <c r="A11" s="25" t="s">
        <v>122</v>
      </c>
      <c r="B11" s="24" t="s">
        <v>123</v>
      </c>
      <c r="C11" s="21">
        <v>30</v>
      </c>
      <c r="D11" s="21">
        <v>0</v>
      </c>
      <c r="E11" s="21">
        <f t="shared" si="0"/>
        <v>30</v>
      </c>
      <c r="G11" s="199" t="s">
        <v>124</v>
      </c>
      <c r="H11" s="199"/>
      <c r="I11" s="37">
        <f>9+7+4</f>
        <v>20</v>
      </c>
      <c r="J11" s="34">
        <v>24</v>
      </c>
      <c r="K11" s="34">
        <v>28</v>
      </c>
      <c r="L11" s="34"/>
      <c r="M11" s="11">
        <f>SUM(I11:L11)</f>
        <v>72</v>
      </c>
    </row>
    <row r="12" spans="1:13">
      <c r="A12" s="25" t="s">
        <v>125</v>
      </c>
      <c r="B12" s="28" t="s">
        <v>126</v>
      </c>
      <c r="C12" s="21">
        <v>30</v>
      </c>
      <c r="D12" s="21">
        <v>0</v>
      </c>
      <c r="E12" s="21">
        <f t="shared" si="0"/>
        <v>30</v>
      </c>
      <c r="G12" s="199" t="s">
        <v>127</v>
      </c>
      <c r="H12" s="199"/>
      <c r="I12" s="37">
        <v>6</v>
      </c>
      <c r="J12" s="34">
        <v>7</v>
      </c>
      <c r="K12" s="34">
        <v>0</v>
      </c>
      <c r="L12" s="34"/>
      <c r="M12" s="11">
        <f t="shared" ref="M12:M17" si="1">SUM(I12:L12)</f>
        <v>13</v>
      </c>
    </row>
    <row r="13" spans="1:13">
      <c r="A13" s="297" t="s">
        <v>128</v>
      </c>
      <c r="B13" s="24" t="s">
        <v>123</v>
      </c>
      <c r="C13" s="21">
        <v>30</v>
      </c>
      <c r="D13" s="21">
        <v>10</v>
      </c>
      <c r="E13" s="21">
        <f t="shared" si="0"/>
        <v>40</v>
      </c>
      <c r="G13" s="199" t="s">
        <v>129</v>
      </c>
      <c r="H13" s="199"/>
      <c r="I13" s="37">
        <v>10</v>
      </c>
      <c r="J13" s="34">
        <v>2</v>
      </c>
      <c r="K13" s="34">
        <v>11</v>
      </c>
      <c r="L13" s="34"/>
      <c r="M13" s="11">
        <f t="shared" si="1"/>
        <v>23</v>
      </c>
    </row>
    <row r="14" spans="1:13">
      <c r="A14" s="297" t="s">
        <v>130</v>
      </c>
      <c r="B14" s="24" t="s">
        <v>131</v>
      </c>
      <c r="C14" s="21">
        <v>30</v>
      </c>
      <c r="D14" s="21">
        <v>0</v>
      </c>
      <c r="E14" s="21">
        <f t="shared" si="0"/>
        <v>30</v>
      </c>
      <c r="G14" s="199" t="s">
        <v>132</v>
      </c>
      <c r="H14" s="199"/>
      <c r="I14" s="37">
        <v>0</v>
      </c>
      <c r="J14" s="34">
        <v>0</v>
      </c>
      <c r="K14" s="34">
        <v>6</v>
      </c>
      <c r="L14" s="34"/>
      <c r="M14" s="11">
        <f t="shared" si="1"/>
        <v>6</v>
      </c>
    </row>
    <row r="15" spans="1:13">
      <c r="A15" s="297" t="s">
        <v>133</v>
      </c>
      <c r="B15" s="24" t="s">
        <v>123</v>
      </c>
      <c r="C15" s="21">
        <v>30</v>
      </c>
      <c r="D15" s="21">
        <v>0</v>
      </c>
      <c r="E15" s="21">
        <f t="shared" si="0"/>
        <v>30</v>
      </c>
      <c r="G15" s="199" t="s">
        <v>134</v>
      </c>
      <c r="H15" s="199"/>
      <c r="I15" s="37">
        <f>+E10+E11+E13+E14+E15+E16+E18+E19+E21+E22+E24+E25+E28+E29+E30+E34+E36+E38+E40</f>
        <v>640</v>
      </c>
      <c r="J15" s="30">
        <f>+E42+E43+E45+E46+E47+E48+E49+E50+E53+E54+E56+E57+E58+E59+E60+E62+E63+E64+E67+E68+E69+E70+E71+E72</f>
        <v>750</v>
      </c>
      <c r="K15" s="30">
        <f>+E74+E76+E77+E78+E79+E80+E85+E88+E91+E93+E94+E96+E98+E99+E100+E102+E103+E104+E105+E106+E110+E115+E117+E118+E119</f>
        <v>1000</v>
      </c>
      <c r="L15" s="30"/>
      <c r="M15" s="11">
        <f t="shared" si="1"/>
        <v>2390</v>
      </c>
    </row>
    <row r="16" spans="1:13">
      <c r="A16" s="297" t="s">
        <v>135</v>
      </c>
      <c r="B16" s="24" t="s">
        <v>123</v>
      </c>
      <c r="C16" s="21">
        <v>30</v>
      </c>
      <c r="D16" s="21">
        <v>10</v>
      </c>
      <c r="E16" s="21">
        <f t="shared" si="0"/>
        <v>40</v>
      </c>
      <c r="G16" s="199" t="s">
        <v>136</v>
      </c>
      <c r="H16" s="199"/>
      <c r="I16" s="37">
        <f>+E12+E17+E23+E26+E27+E32+E33+E35+E37+E39</f>
        <v>390</v>
      </c>
      <c r="J16" s="30">
        <f>+E44+E52+E55+E65+E66</f>
        <v>200</v>
      </c>
      <c r="K16" s="30">
        <f>+E75+E81+E82+E83+E84+E86+E89+E90+E92+E95+E97+E101+E111+E112+E113+E114+E116+E120</f>
        <v>825</v>
      </c>
      <c r="L16" s="30"/>
      <c r="M16" s="11">
        <f t="shared" si="1"/>
        <v>1415</v>
      </c>
    </row>
    <row r="17" spans="1:13">
      <c r="A17" s="297" t="s">
        <v>137</v>
      </c>
      <c r="B17" s="28" t="s">
        <v>138</v>
      </c>
      <c r="C17" s="21">
        <v>30</v>
      </c>
      <c r="D17" s="21">
        <v>0</v>
      </c>
      <c r="E17" s="21">
        <f t="shared" si="0"/>
        <v>30</v>
      </c>
      <c r="G17" s="199" t="s">
        <v>139</v>
      </c>
      <c r="H17" s="199"/>
      <c r="I17" s="37">
        <v>0</v>
      </c>
      <c r="J17" s="30">
        <v>0</v>
      </c>
      <c r="K17" s="30">
        <f>+E108+E109</f>
        <v>200</v>
      </c>
      <c r="L17" s="30"/>
      <c r="M17" s="11">
        <f t="shared" si="1"/>
        <v>200</v>
      </c>
    </row>
    <row r="18" spans="1:13">
      <c r="A18" s="297" t="s">
        <v>140</v>
      </c>
      <c r="B18" s="24" t="s">
        <v>123</v>
      </c>
      <c r="C18" s="21">
        <v>30</v>
      </c>
      <c r="D18" s="21">
        <v>10</v>
      </c>
      <c r="E18" s="21">
        <f t="shared" si="0"/>
        <v>40</v>
      </c>
      <c r="G18" s="199" t="s">
        <v>141</v>
      </c>
      <c r="H18" s="199"/>
      <c r="I18" s="37">
        <f>SUM(I15:I17)</f>
        <v>1030</v>
      </c>
      <c r="J18" s="30">
        <f>SUM(J15:J17)</f>
        <v>950</v>
      </c>
      <c r="K18" s="30">
        <f>SUM(K15:K17)</f>
        <v>2025</v>
      </c>
      <c r="L18" s="30"/>
      <c r="M18" s="42">
        <f>SUM(I18:L18)</f>
        <v>4005</v>
      </c>
    </row>
    <row r="19" spans="1:13">
      <c r="A19" s="297" t="s">
        <v>142</v>
      </c>
      <c r="B19" s="24" t="s">
        <v>131</v>
      </c>
      <c r="C19" s="21">
        <v>30</v>
      </c>
      <c r="D19" s="21">
        <v>0</v>
      </c>
      <c r="E19" s="21">
        <f t="shared" si="0"/>
        <v>30</v>
      </c>
      <c r="G19" s="199" t="s">
        <v>143</v>
      </c>
      <c r="H19" s="199"/>
      <c r="I19" s="38">
        <f>+I15/I10</f>
        <v>33.684210526315788</v>
      </c>
      <c r="J19" s="39">
        <f>+J15/J10</f>
        <v>31.25</v>
      </c>
      <c r="K19" s="39">
        <f>+K15/K10</f>
        <v>50</v>
      </c>
      <c r="L19" s="39"/>
      <c r="M19" s="11"/>
    </row>
    <row r="20" spans="1:13">
      <c r="A20" s="200" t="s">
        <v>144</v>
      </c>
      <c r="B20" s="201"/>
      <c r="C20" s="29">
        <f>SUM(C10:C19)</f>
        <v>300</v>
      </c>
      <c r="D20" s="29">
        <f>SUM(D10:D19)</f>
        <v>30</v>
      </c>
      <c r="E20" s="29">
        <f t="shared" si="0"/>
        <v>330</v>
      </c>
      <c r="G20" s="199" t="s">
        <v>145</v>
      </c>
      <c r="H20" s="11"/>
      <c r="I20" s="21">
        <f>+I15/I11</f>
        <v>32</v>
      </c>
      <c r="J20" s="40">
        <f>+J15/J11</f>
        <v>31.25</v>
      </c>
      <c r="K20" s="40">
        <f>+K15/K11</f>
        <v>35.714285714285715</v>
      </c>
      <c r="L20" s="11"/>
      <c r="M20" s="11"/>
    </row>
    <row r="21" spans="1:13">
      <c r="A21" s="297" t="s">
        <v>146</v>
      </c>
      <c r="B21" s="24" t="s">
        <v>123</v>
      </c>
      <c r="C21" s="21">
        <v>30</v>
      </c>
      <c r="D21" s="21">
        <v>0</v>
      </c>
      <c r="E21" s="21">
        <f t="shared" si="0"/>
        <v>30</v>
      </c>
    </row>
    <row r="22" spans="1:13">
      <c r="A22" s="297" t="s">
        <v>147</v>
      </c>
      <c r="B22" s="24" t="s">
        <v>131</v>
      </c>
      <c r="C22" s="21">
        <v>30</v>
      </c>
      <c r="D22" s="21">
        <v>0</v>
      </c>
      <c r="E22" s="21">
        <f t="shared" si="0"/>
        <v>30</v>
      </c>
      <c r="G22" t="s">
        <v>148</v>
      </c>
    </row>
    <row r="23" spans="1:13">
      <c r="A23" s="297" t="s">
        <v>149</v>
      </c>
      <c r="B23" s="28" t="s">
        <v>150</v>
      </c>
      <c r="C23" s="21">
        <v>0</v>
      </c>
      <c r="D23" s="19">
        <v>20</v>
      </c>
      <c r="E23" s="21">
        <f t="shared" si="0"/>
        <v>20</v>
      </c>
    </row>
    <row r="24" spans="1:13">
      <c r="A24" s="297" t="s">
        <v>151</v>
      </c>
      <c r="B24" s="24" t="s">
        <v>123</v>
      </c>
      <c r="C24" s="21">
        <v>30</v>
      </c>
      <c r="D24" s="19">
        <v>0</v>
      </c>
      <c r="E24" s="21">
        <f t="shared" si="0"/>
        <v>30</v>
      </c>
    </row>
    <row r="25" spans="1:13">
      <c r="A25" s="297" t="s">
        <v>152</v>
      </c>
      <c r="B25" s="24" t="s">
        <v>131</v>
      </c>
      <c r="C25" s="21">
        <v>30</v>
      </c>
      <c r="D25" s="19">
        <v>10</v>
      </c>
      <c r="E25" s="21">
        <f t="shared" si="0"/>
        <v>40</v>
      </c>
    </row>
    <row r="26" spans="1:13">
      <c r="A26" s="297" t="s">
        <v>153</v>
      </c>
      <c r="B26" s="28" t="s">
        <v>154</v>
      </c>
      <c r="C26" s="21">
        <v>30</v>
      </c>
      <c r="D26" s="19">
        <v>0</v>
      </c>
      <c r="E26" s="21">
        <f t="shared" si="0"/>
        <v>30</v>
      </c>
    </row>
    <row r="27" spans="1:13">
      <c r="A27" s="297" t="s">
        <v>155</v>
      </c>
      <c r="B27" s="28" t="s">
        <v>156</v>
      </c>
      <c r="C27" s="21">
        <v>50</v>
      </c>
      <c r="D27" s="19">
        <v>0</v>
      </c>
      <c r="E27" s="21">
        <f t="shared" si="0"/>
        <v>50</v>
      </c>
    </row>
    <row r="28" spans="1:13">
      <c r="A28" s="297" t="s">
        <v>157</v>
      </c>
      <c r="B28" s="24" t="s">
        <v>131</v>
      </c>
      <c r="C28" s="21">
        <v>30</v>
      </c>
      <c r="D28" s="19">
        <v>0</v>
      </c>
      <c r="E28" s="21">
        <f t="shared" si="0"/>
        <v>30</v>
      </c>
    </row>
    <row r="29" spans="1:13">
      <c r="A29" s="297" t="s">
        <v>158</v>
      </c>
      <c r="B29" s="24" t="s">
        <v>123</v>
      </c>
      <c r="C29" s="21">
        <v>30</v>
      </c>
      <c r="D29" s="19">
        <v>0</v>
      </c>
      <c r="E29" s="21">
        <f t="shared" si="0"/>
        <v>30</v>
      </c>
    </row>
    <row r="30" spans="1:13">
      <c r="A30" s="297" t="s">
        <v>159</v>
      </c>
      <c r="B30" s="24" t="s">
        <v>131</v>
      </c>
      <c r="C30" s="21">
        <v>30</v>
      </c>
      <c r="D30" s="19">
        <v>10</v>
      </c>
      <c r="E30" s="21">
        <f t="shared" si="0"/>
        <v>40</v>
      </c>
    </row>
    <row r="31" spans="1:13">
      <c r="A31" s="200" t="s">
        <v>160</v>
      </c>
      <c r="B31" s="201"/>
      <c r="C31" s="29">
        <f>SUM(C21:C30)</f>
        <v>290</v>
      </c>
      <c r="D31" s="29">
        <f>SUM(D21:D30)</f>
        <v>40</v>
      </c>
      <c r="E31" s="29">
        <f t="shared" si="0"/>
        <v>330</v>
      </c>
    </row>
    <row r="32" spans="1:13">
      <c r="A32" s="297" t="s">
        <v>161</v>
      </c>
      <c r="B32" s="28" t="s">
        <v>150</v>
      </c>
      <c r="C32" s="21">
        <v>30</v>
      </c>
      <c r="D32" s="19">
        <v>0</v>
      </c>
      <c r="E32" s="19">
        <f t="shared" si="0"/>
        <v>30</v>
      </c>
    </row>
    <row r="33" spans="1:12">
      <c r="A33" s="297" t="s">
        <v>162</v>
      </c>
      <c r="B33" s="28" t="s">
        <v>163</v>
      </c>
      <c r="C33" s="21">
        <v>50</v>
      </c>
      <c r="D33" s="20">
        <v>0</v>
      </c>
      <c r="E33" s="19">
        <f t="shared" si="0"/>
        <v>50</v>
      </c>
    </row>
    <row r="34" spans="1:12">
      <c r="A34" s="298" t="s">
        <v>164</v>
      </c>
      <c r="B34" s="24" t="s">
        <v>131</v>
      </c>
      <c r="C34" s="21">
        <v>30</v>
      </c>
      <c r="D34" s="19">
        <v>10</v>
      </c>
      <c r="E34" s="19">
        <f t="shared" si="0"/>
        <v>40</v>
      </c>
    </row>
    <row r="35" spans="1:12">
      <c r="A35" s="298" t="s">
        <v>165</v>
      </c>
      <c r="B35" s="28" t="s">
        <v>163</v>
      </c>
      <c r="C35" s="21">
        <v>50</v>
      </c>
      <c r="D35" s="19">
        <v>20</v>
      </c>
      <c r="E35" s="19">
        <f t="shared" si="0"/>
        <v>70</v>
      </c>
    </row>
    <row r="36" spans="1:12">
      <c r="A36" s="298" t="s">
        <v>165</v>
      </c>
      <c r="B36" s="24" t="s">
        <v>123</v>
      </c>
      <c r="C36" s="23">
        <v>30</v>
      </c>
      <c r="D36" s="19">
        <v>10</v>
      </c>
      <c r="E36" s="19">
        <f t="shared" si="0"/>
        <v>40</v>
      </c>
    </row>
    <row r="37" spans="1:12">
      <c r="A37" s="298" t="s">
        <v>166</v>
      </c>
      <c r="B37" s="28" t="s">
        <v>150</v>
      </c>
      <c r="C37" s="21">
        <v>50</v>
      </c>
      <c r="D37" s="19">
        <v>0</v>
      </c>
      <c r="E37" s="19">
        <f t="shared" si="0"/>
        <v>50</v>
      </c>
    </row>
    <row r="38" spans="1:12">
      <c r="A38" s="298" t="s">
        <v>167</v>
      </c>
      <c r="B38" s="24" t="s">
        <v>123</v>
      </c>
      <c r="C38" s="21">
        <v>30</v>
      </c>
      <c r="D38" s="21">
        <v>0</v>
      </c>
      <c r="E38" s="19">
        <f t="shared" si="0"/>
        <v>30</v>
      </c>
    </row>
    <row r="39" spans="1:12">
      <c r="A39" s="298" t="s">
        <v>168</v>
      </c>
      <c r="B39" s="28" t="s">
        <v>169</v>
      </c>
      <c r="C39" s="21">
        <v>30</v>
      </c>
      <c r="D39" s="21">
        <v>0</v>
      </c>
      <c r="E39" s="19">
        <f t="shared" si="0"/>
        <v>30</v>
      </c>
    </row>
    <row r="40" spans="1:12">
      <c r="A40" s="298" t="s">
        <v>170</v>
      </c>
      <c r="B40" s="24" t="s">
        <v>123</v>
      </c>
      <c r="C40" s="21">
        <v>30</v>
      </c>
      <c r="D40" s="21">
        <v>0</v>
      </c>
      <c r="E40" s="19">
        <f t="shared" si="0"/>
        <v>30</v>
      </c>
    </row>
    <row r="41" spans="1:12">
      <c r="A41" s="200" t="s">
        <v>171</v>
      </c>
      <c r="B41" s="201"/>
      <c r="C41" s="29">
        <f>SUM(C32:C40)</f>
        <v>330</v>
      </c>
      <c r="D41" s="29">
        <f>SUM(D32:D40)</f>
        <v>40</v>
      </c>
      <c r="E41" s="29">
        <f t="shared" si="0"/>
        <v>370</v>
      </c>
    </row>
    <row r="42" spans="1:12">
      <c r="A42" s="25" t="s">
        <v>172</v>
      </c>
      <c r="B42" s="24" t="s">
        <v>123</v>
      </c>
      <c r="C42" s="21">
        <v>30</v>
      </c>
      <c r="D42" s="19">
        <v>0</v>
      </c>
      <c r="E42" s="21">
        <f t="shared" ref="E42:E50" si="2">SUM(C42:D42)</f>
        <v>30</v>
      </c>
      <c r="G42" s="16"/>
      <c r="H42" s="16"/>
      <c r="I42" s="16"/>
      <c r="J42" s="16"/>
      <c r="K42" s="16"/>
      <c r="L42" s="16"/>
    </row>
    <row r="43" spans="1:12">
      <c r="A43" s="297" t="s">
        <v>173</v>
      </c>
      <c r="B43" s="24" t="s">
        <v>131</v>
      </c>
      <c r="C43" s="21">
        <v>30</v>
      </c>
      <c r="D43" s="20">
        <v>0</v>
      </c>
      <c r="E43" s="21">
        <f t="shared" si="2"/>
        <v>30</v>
      </c>
      <c r="G43" s="16"/>
      <c r="H43" s="16"/>
      <c r="I43" s="16"/>
      <c r="J43" s="16"/>
      <c r="K43" s="16"/>
      <c r="L43" s="16"/>
    </row>
    <row r="44" spans="1:12">
      <c r="A44" s="297" t="s">
        <v>174</v>
      </c>
      <c r="B44" s="28" t="s">
        <v>163</v>
      </c>
      <c r="C44" s="21">
        <v>50</v>
      </c>
      <c r="D44" s="20">
        <v>0</v>
      </c>
      <c r="E44" s="21">
        <f t="shared" si="2"/>
        <v>50</v>
      </c>
    </row>
    <row r="45" spans="1:12">
      <c r="A45" s="297" t="s">
        <v>175</v>
      </c>
      <c r="B45" s="24" t="s">
        <v>123</v>
      </c>
      <c r="C45" s="21">
        <v>30</v>
      </c>
      <c r="D45" s="19">
        <v>0</v>
      </c>
      <c r="E45" s="21">
        <f t="shared" si="2"/>
        <v>30</v>
      </c>
    </row>
    <row r="46" spans="1:12">
      <c r="A46" s="297" t="s">
        <v>176</v>
      </c>
      <c r="B46" s="24" t="s">
        <v>131</v>
      </c>
      <c r="C46" s="21">
        <v>30</v>
      </c>
      <c r="D46" s="19">
        <v>0</v>
      </c>
      <c r="E46" s="21">
        <f t="shared" si="2"/>
        <v>30</v>
      </c>
    </row>
    <row r="47" spans="1:12">
      <c r="A47" s="297" t="s">
        <v>177</v>
      </c>
      <c r="B47" s="24" t="s">
        <v>123</v>
      </c>
      <c r="C47" s="21">
        <v>30</v>
      </c>
      <c r="D47" s="19">
        <v>0</v>
      </c>
      <c r="E47" s="21">
        <f t="shared" si="2"/>
        <v>30</v>
      </c>
    </row>
    <row r="48" spans="1:12">
      <c r="A48" s="297" t="s">
        <v>178</v>
      </c>
      <c r="B48" s="24" t="s">
        <v>131</v>
      </c>
      <c r="C48" s="21">
        <v>30</v>
      </c>
      <c r="D48" s="19">
        <v>0</v>
      </c>
      <c r="E48" s="21">
        <f t="shared" si="2"/>
        <v>30</v>
      </c>
    </row>
    <row r="49" spans="1:5">
      <c r="A49" s="297" t="s">
        <v>179</v>
      </c>
      <c r="B49" s="24" t="s">
        <v>123</v>
      </c>
      <c r="C49" s="21">
        <v>30</v>
      </c>
      <c r="D49" s="19">
        <v>0</v>
      </c>
      <c r="E49" s="21">
        <f t="shared" si="2"/>
        <v>30</v>
      </c>
    </row>
    <row r="50" spans="1:5">
      <c r="A50" s="297" t="s">
        <v>180</v>
      </c>
      <c r="B50" s="24" t="s">
        <v>131</v>
      </c>
      <c r="C50" s="21">
        <v>30</v>
      </c>
      <c r="D50" s="19">
        <v>0</v>
      </c>
      <c r="E50" s="21">
        <f t="shared" si="2"/>
        <v>30</v>
      </c>
    </row>
    <row r="51" spans="1:5">
      <c r="A51" s="200" t="s">
        <v>181</v>
      </c>
      <c r="B51" s="201"/>
      <c r="C51" s="29">
        <f>SUM(C42:C50)</f>
        <v>290</v>
      </c>
      <c r="D51" s="29">
        <f>SUM(D42:D50)</f>
        <v>0</v>
      </c>
      <c r="E51" s="29">
        <f>SUM(C51:D51)</f>
        <v>290</v>
      </c>
    </row>
    <row r="52" spans="1:5">
      <c r="A52" s="297" t="s">
        <v>182</v>
      </c>
      <c r="B52" s="28" t="s">
        <v>163</v>
      </c>
      <c r="C52" s="21">
        <v>30</v>
      </c>
      <c r="D52" s="21">
        <v>15</v>
      </c>
      <c r="E52" s="21">
        <f t="shared" ref="E52:E60" si="3">SUM(C52:D52)</f>
        <v>45</v>
      </c>
    </row>
    <row r="53" spans="1:5">
      <c r="A53" s="297" t="s">
        <v>182</v>
      </c>
      <c r="B53" s="24" t="s">
        <v>123</v>
      </c>
      <c r="C53" s="21">
        <v>30</v>
      </c>
      <c r="D53" s="19">
        <v>0</v>
      </c>
      <c r="E53" s="21">
        <f t="shared" si="3"/>
        <v>30</v>
      </c>
    </row>
    <row r="54" spans="1:5">
      <c r="A54" s="297" t="s">
        <v>183</v>
      </c>
      <c r="B54" s="24" t="s">
        <v>131</v>
      </c>
      <c r="C54" s="21">
        <v>30</v>
      </c>
      <c r="D54" s="19">
        <v>0</v>
      </c>
      <c r="E54" s="21">
        <f t="shared" si="3"/>
        <v>30</v>
      </c>
    </row>
    <row r="55" spans="1:5">
      <c r="A55" s="297" t="s">
        <v>184</v>
      </c>
      <c r="B55" s="28" t="s">
        <v>150</v>
      </c>
      <c r="C55" s="21">
        <v>30</v>
      </c>
      <c r="D55" s="19">
        <v>0</v>
      </c>
      <c r="E55" s="21">
        <f t="shared" si="3"/>
        <v>30</v>
      </c>
    </row>
    <row r="56" spans="1:5">
      <c r="A56" s="297" t="s">
        <v>185</v>
      </c>
      <c r="B56" s="24" t="s">
        <v>123</v>
      </c>
      <c r="C56" s="21">
        <v>30</v>
      </c>
      <c r="D56" s="19">
        <v>0</v>
      </c>
      <c r="E56" s="21">
        <f t="shared" si="3"/>
        <v>30</v>
      </c>
    </row>
    <row r="57" spans="1:5">
      <c r="A57" s="297" t="s">
        <v>186</v>
      </c>
      <c r="B57" s="24" t="s">
        <v>131</v>
      </c>
      <c r="C57" s="21">
        <v>30</v>
      </c>
      <c r="D57" s="20">
        <v>0</v>
      </c>
      <c r="E57" s="21">
        <f t="shared" si="3"/>
        <v>30</v>
      </c>
    </row>
    <row r="58" spans="1:5">
      <c r="A58" s="297" t="s">
        <v>187</v>
      </c>
      <c r="B58" s="24" t="s">
        <v>123</v>
      </c>
      <c r="C58" s="23">
        <v>30</v>
      </c>
      <c r="D58" s="19">
        <v>0</v>
      </c>
      <c r="E58" s="21">
        <f t="shared" si="3"/>
        <v>30</v>
      </c>
    </row>
    <row r="59" spans="1:5">
      <c r="A59" s="297" t="s">
        <v>188</v>
      </c>
      <c r="B59" s="24" t="s">
        <v>123</v>
      </c>
      <c r="C59" s="23">
        <v>30</v>
      </c>
      <c r="D59" s="19">
        <v>0</v>
      </c>
      <c r="E59" s="21">
        <f t="shared" si="3"/>
        <v>30</v>
      </c>
    </row>
    <row r="60" spans="1:5">
      <c r="A60" s="297" t="s">
        <v>189</v>
      </c>
      <c r="B60" s="24" t="s">
        <v>131</v>
      </c>
      <c r="C60" s="21">
        <v>30</v>
      </c>
      <c r="D60" s="19">
        <v>0</v>
      </c>
      <c r="E60" s="21">
        <f t="shared" si="3"/>
        <v>30</v>
      </c>
    </row>
    <row r="61" spans="1:5">
      <c r="A61" s="204" t="s">
        <v>190</v>
      </c>
      <c r="B61" s="204"/>
      <c r="C61" s="29">
        <f>SUM(C52:C60)</f>
        <v>270</v>
      </c>
      <c r="D61" s="29">
        <f>SUM(D52:D60)</f>
        <v>15</v>
      </c>
      <c r="E61" s="29">
        <f t="shared" ref="E61:E92" si="4">SUM(C61:D61)</f>
        <v>285</v>
      </c>
    </row>
    <row r="62" spans="1:5">
      <c r="A62" s="297" t="s">
        <v>191</v>
      </c>
      <c r="B62" s="24" t="s">
        <v>123</v>
      </c>
      <c r="C62" s="26">
        <v>30</v>
      </c>
      <c r="D62" s="27">
        <v>0</v>
      </c>
      <c r="E62" s="21">
        <f t="shared" si="4"/>
        <v>30</v>
      </c>
    </row>
    <row r="63" spans="1:5">
      <c r="A63" s="298" t="s">
        <v>192</v>
      </c>
      <c r="B63" s="24" t="s">
        <v>131</v>
      </c>
      <c r="C63" s="21">
        <v>30</v>
      </c>
      <c r="D63" s="21">
        <v>15</v>
      </c>
      <c r="E63" s="21">
        <f t="shared" si="4"/>
        <v>45</v>
      </c>
    </row>
    <row r="64" spans="1:5">
      <c r="A64" s="298" t="s">
        <v>193</v>
      </c>
      <c r="B64" s="24" t="s">
        <v>194</v>
      </c>
      <c r="C64" s="21">
        <v>30</v>
      </c>
      <c r="D64" s="21">
        <v>0</v>
      </c>
      <c r="E64" s="21">
        <f t="shared" si="4"/>
        <v>30</v>
      </c>
    </row>
    <row r="65" spans="1:12">
      <c r="A65" s="298" t="s">
        <v>195</v>
      </c>
      <c r="B65" s="28" t="s">
        <v>196</v>
      </c>
      <c r="C65" s="21">
        <v>30</v>
      </c>
      <c r="D65" s="21">
        <v>15</v>
      </c>
      <c r="E65" s="21">
        <f t="shared" si="4"/>
        <v>45</v>
      </c>
    </row>
    <row r="66" spans="1:12">
      <c r="A66" s="298" t="s">
        <v>195</v>
      </c>
      <c r="B66" s="28" t="s">
        <v>163</v>
      </c>
      <c r="C66" s="21">
        <v>30</v>
      </c>
      <c r="D66" s="21">
        <v>0</v>
      </c>
      <c r="E66" s="21">
        <f t="shared" si="4"/>
        <v>30</v>
      </c>
    </row>
    <row r="67" spans="1:12">
      <c r="A67" s="298" t="s">
        <v>195</v>
      </c>
      <c r="B67" s="24" t="s">
        <v>123</v>
      </c>
      <c r="C67" s="21">
        <v>30</v>
      </c>
      <c r="D67" s="21">
        <v>15</v>
      </c>
      <c r="E67" s="21">
        <f t="shared" si="4"/>
        <v>45</v>
      </c>
    </row>
    <row r="68" spans="1:12">
      <c r="A68" s="298" t="s">
        <v>197</v>
      </c>
      <c r="B68" s="24" t="s">
        <v>131</v>
      </c>
      <c r="C68" s="21">
        <v>30</v>
      </c>
      <c r="D68" s="21">
        <v>0</v>
      </c>
      <c r="E68" s="21">
        <f t="shared" si="4"/>
        <v>30</v>
      </c>
    </row>
    <row r="69" spans="1:12">
      <c r="A69" s="25" t="s">
        <v>198</v>
      </c>
      <c r="B69" s="24" t="s">
        <v>123</v>
      </c>
      <c r="C69" s="21">
        <v>30</v>
      </c>
      <c r="D69" s="21">
        <v>0</v>
      </c>
      <c r="E69" s="30">
        <f t="shared" si="4"/>
        <v>30</v>
      </c>
    </row>
    <row r="70" spans="1:12">
      <c r="A70" s="297" t="s">
        <v>199</v>
      </c>
      <c r="B70" s="24" t="s">
        <v>131</v>
      </c>
      <c r="C70" s="21">
        <v>30</v>
      </c>
      <c r="D70" s="21">
        <v>0</v>
      </c>
      <c r="E70" s="21">
        <f t="shared" si="4"/>
        <v>30</v>
      </c>
    </row>
    <row r="71" spans="1:12">
      <c r="A71" s="297" t="s">
        <v>200</v>
      </c>
      <c r="B71" s="24" t="s">
        <v>194</v>
      </c>
      <c r="C71" s="21">
        <v>30</v>
      </c>
      <c r="D71" s="21">
        <v>0</v>
      </c>
      <c r="E71" s="21">
        <f t="shared" si="4"/>
        <v>30</v>
      </c>
      <c r="F71" s="16"/>
    </row>
    <row r="72" spans="1:12">
      <c r="A72" s="297" t="s">
        <v>201</v>
      </c>
      <c r="B72" s="24" t="s">
        <v>131</v>
      </c>
      <c r="C72" s="21">
        <v>30</v>
      </c>
      <c r="D72" s="21">
        <v>0</v>
      </c>
      <c r="E72" s="21">
        <f t="shared" si="4"/>
        <v>30</v>
      </c>
    </row>
    <row r="73" spans="1:12">
      <c r="A73" s="204" t="s">
        <v>202</v>
      </c>
      <c r="B73" s="204"/>
      <c r="C73" s="29">
        <f>SUM(C62:C72)</f>
        <v>330</v>
      </c>
      <c r="D73" s="29">
        <f>SUM(D62:D72)</f>
        <v>45</v>
      </c>
      <c r="E73" s="29">
        <f t="shared" si="4"/>
        <v>375</v>
      </c>
      <c r="G73" s="16"/>
      <c r="H73" s="16"/>
      <c r="I73" s="16"/>
      <c r="J73" s="16"/>
      <c r="K73" s="16"/>
      <c r="L73" s="16"/>
    </row>
    <row r="74" spans="1:12">
      <c r="A74" s="299" t="s">
        <v>203</v>
      </c>
      <c r="B74" s="24" t="s">
        <v>123</v>
      </c>
      <c r="C74" s="34">
        <v>30</v>
      </c>
      <c r="D74" s="34">
        <v>0</v>
      </c>
      <c r="E74" s="34">
        <f t="shared" si="4"/>
        <v>30</v>
      </c>
    </row>
    <row r="75" spans="1:12">
      <c r="A75" s="299" t="s">
        <v>204</v>
      </c>
      <c r="B75" s="28" t="s">
        <v>150</v>
      </c>
      <c r="C75" s="34">
        <v>30</v>
      </c>
      <c r="D75" s="34">
        <v>0</v>
      </c>
      <c r="E75" s="30">
        <f t="shared" si="4"/>
        <v>30</v>
      </c>
    </row>
    <row r="76" spans="1:12">
      <c r="A76" s="299" t="s">
        <v>205</v>
      </c>
      <c r="B76" s="24" t="s">
        <v>123</v>
      </c>
      <c r="C76" s="34">
        <v>30</v>
      </c>
      <c r="D76" s="34">
        <v>0</v>
      </c>
      <c r="E76" s="30">
        <f t="shared" si="4"/>
        <v>30</v>
      </c>
    </row>
    <row r="77" spans="1:12">
      <c r="A77" s="298" t="s">
        <v>206</v>
      </c>
      <c r="B77" s="24" t="s">
        <v>131</v>
      </c>
      <c r="C77" s="34">
        <v>30</v>
      </c>
      <c r="D77" s="34">
        <v>15</v>
      </c>
      <c r="E77" s="30">
        <f t="shared" si="4"/>
        <v>45</v>
      </c>
    </row>
    <row r="78" spans="1:12">
      <c r="A78" s="299" t="s">
        <v>207</v>
      </c>
      <c r="B78" s="24" t="s">
        <v>208</v>
      </c>
      <c r="C78" s="34">
        <v>40</v>
      </c>
      <c r="D78" s="34">
        <v>15</v>
      </c>
      <c r="E78" s="34">
        <f t="shared" si="4"/>
        <v>55</v>
      </c>
    </row>
    <row r="79" spans="1:12">
      <c r="A79" s="298" t="s">
        <v>209</v>
      </c>
      <c r="B79" s="24" t="s">
        <v>123</v>
      </c>
      <c r="C79" s="34">
        <v>0</v>
      </c>
      <c r="D79" s="34">
        <v>15</v>
      </c>
      <c r="E79" s="34">
        <f t="shared" si="4"/>
        <v>15</v>
      </c>
    </row>
    <row r="80" spans="1:12">
      <c r="A80" s="298" t="s">
        <v>210</v>
      </c>
      <c r="B80" s="24" t="s">
        <v>131</v>
      </c>
      <c r="C80" s="34">
        <v>30</v>
      </c>
      <c r="D80" s="34">
        <v>15</v>
      </c>
      <c r="E80" s="34">
        <f t="shared" si="4"/>
        <v>45</v>
      </c>
    </row>
    <row r="81" spans="1:10">
      <c r="A81" s="298" t="s">
        <v>211</v>
      </c>
      <c r="B81" s="31" t="s">
        <v>212</v>
      </c>
      <c r="C81" s="34">
        <v>0</v>
      </c>
      <c r="D81" s="34">
        <v>15</v>
      </c>
      <c r="E81" s="34">
        <f t="shared" si="4"/>
        <v>15</v>
      </c>
    </row>
    <row r="82" spans="1:10">
      <c r="A82" s="297" t="s">
        <v>213</v>
      </c>
      <c r="B82" s="31" t="s">
        <v>214</v>
      </c>
      <c r="C82" s="34">
        <v>90</v>
      </c>
      <c r="D82" s="34">
        <v>0</v>
      </c>
      <c r="E82" s="34">
        <f t="shared" si="4"/>
        <v>90</v>
      </c>
    </row>
    <row r="83" spans="1:10">
      <c r="A83" s="297" t="s">
        <v>215</v>
      </c>
      <c r="B83" s="31" t="s">
        <v>214</v>
      </c>
      <c r="C83" s="34">
        <v>90</v>
      </c>
      <c r="D83" s="34">
        <v>0</v>
      </c>
      <c r="E83" s="34">
        <f t="shared" si="4"/>
        <v>90</v>
      </c>
    </row>
    <row r="84" spans="1:10">
      <c r="A84" s="297" t="s">
        <v>216</v>
      </c>
      <c r="B84" s="31" t="s">
        <v>212</v>
      </c>
      <c r="C84" s="34">
        <v>0</v>
      </c>
      <c r="D84" s="34">
        <v>0</v>
      </c>
      <c r="E84" s="34">
        <f t="shared" si="4"/>
        <v>0</v>
      </c>
      <c r="J84" s="2"/>
    </row>
    <row r="85" spans="1:10">
      <c r="A85" s="297" t="s">
        <v>217</v>
      </c>
      <c r="B85" s="24" t="s">
        <v>123</v>
      </c>
      <c r="C85" s="34">
        <v>30</v>
      </c>
      <c r="D85" s="34">
        <v>15</v>
      </c>
      <c r="E85" s="34">
        <f t="shared" si="4"/>
        <v>45</v>
      </c>
    </row>
    <row r="86" spans="1:10">
      <c r="A86" s="297" t="s">
        <v>218</v>
      </c>
      <c r="B86" s="31" t="s">
        <v>219</v>
      </c>
      <c r="C86" s="30">
        <v>30</v>
      </c>
      <c r="D86" s="34">
        <v>0</v>
      </c>
      <c r="E86" s="34">
        <f t="shared" si="4"/>
        <v>30</v>
      </c>
    </row>
    <row r="87" spans="1:10">
      <c r="A87" s="204" t="s">
        <v>220</v>
      </c>
      <c r="B87" s="204"/>
      <c r="C87" s="29">
        <f>SUM(C74:C86)</f>
        <v>430</v>
      </c>
      <c r="D87" s="29">
        <f>SUM(D74:D86)</f>
        <v>90</v>
      </c>
      <c r="E87" s="29">
        <f t="shared" si="4"/>
        <v>520</v>
      </c>
    </row>
    <row r="88" spans="1:10">
      <c r="A88" s="297" t="s">
        <v>221</v>
      </c>
      <c r="B88" s="24" t="s">
        <v>208</v>
      </c>
      <c r="C88" s="30">
        <v>40</v>
      </c>
      <c r="D88" s="34">
        <v>0</v>
      </c>
      <c r="E88" s="34">
        <f t="shared" si="4"/>
        <v>40</v>
      </c>
    </row>
    <row r="89" spans="1:10">
      <c r="A89" s="297" t="s">
        <v>221</v>
      </c>
      <c r="B89" s="31" t="s">
        <v>212</v>
      </c>
      <c r="C89" s="34">
        <v>0</v>
      </c>
      <c r="D89" s="34">
        <v>0</v>
      </c>
      <c r="E89" s="34">
        <f t="shared" si="4"/>
        <v>0</v>
      </c>
    </row>
    <row r="90" spans="1:10">
      <c r="A90" s="297" t="s">
        <v>222</v>
      </c>
      <c r="B90" s="31" t="s">
        <v>212</v>
      </c>
      <c r="C90" s="30">
        <v>50</v>
      </c>
      <c r="D90" s="34">
        <v>0</v>
      </c>
      <c r="E90" s="34">
        <f t="shared" si="4"/>
        <v>50</v>
      </c>
    </row>
    <row r="91" spans="1:10">
      <c r="A91" s="300" t="s">
        <v>223</v>
      </c>
      <c r="B91" s="24" t="s">
        <v>131</v>
      </c>
      <c r="C91" s="30">
        <v>0</v>
      </c>
      <c r="D91" s="34">
        <v>15</v>
      </c>
      <c r="E91" s="34">
        <f t="shared" si="4"/>
        <v>15</v>
      </c>
    </row>
    <row r="92" spans="1:10">
      <c r="A92" s="298" t="s">
        <v>224</v>
      </c>
      <c r="B92" s="31" t="s">
        <v>212</v>
      </c>
      <c r="C92" s="34">
        <v>30</v>
      </c>
      <c r="D92" s="34">
        <v>0</v>
      </c>
      <c r="E92" s="34">
        <f t="shared" si="4"/>
        <v>30</v>
      </c>
    </row>
    <row r="93" spans="1:10">
      <c r="A93" s="25" t="s">
        <v>225</v>
      </c>
      <c r="B93" s="24" t="s">
        <v>120</v>
      </c>
      <c r="C93" s="34">
        <v>35</v>
      </c>
      <c r="D93" s="34">
        <v>15</v>
      </c>
      <c r="E93" s="34">
        <f t="shared" ref="E93:E122" si="5">SUM(C93:D93)</f>
        <v>50</v>
      </c>
    </row>
    <row r="94" spans="1:10">
      <c r="A94" s="298" t="s">
        <v>226</v>
      </c>
      <c r="B94" s="24" t="s">
        <v>208</v>
      </c>
      <c r="C94" s="34">
        <v>40</v>
      </c>
      <c r="D94" s="34">
        <v>0</v>
      </c>
      <c r="E94" s="34">
        <f t="shared" si="5"/>
        <v>40</v>
      </c>
    </row>
    <row r="95" spans="1:10">
      <c r="A95" s="298" t="s">
        <v>227</v>
      </c>
      <c r="B95" s="31" t="s">
        <v>214</v>
      </c>
      <c r="C95" s="34">
        <v>50</v>
      </c>
      <c r="D95" s="34">
        <v>0</v>
      </c>
      <c r="E95" s="34">
        <f t="shared" si="5"/>
        <v>50</v>
      </c>
    </row>
    <row r="96" spans="1:10">
      <c r="A96" s="298" t="s">
        <v>228</v>
      </c>
      <c r="B96" s="24" t="s">
        <v>131</v>
      </c>
      <c r="C96" s="34">
        <v>30</v>
      </c>
      <c r="D96" s="34">
        <v>15</v>
      </c>
      <c r="E96" s="34">
        <f t="shared" si="5"/>
        <v>45</v>
      </c>
    </row>
    <row r="97" spans="1:6">
      <c r="A97" s="298" t="s">
        <v>229</v>
      </c>
      <c r="B97" s="31" t="s">
        <v>212</v>
      </c>
      <c r="C97" s="34">
        <v>30</v>
      </c>
      <c r="D97" s="34">
        <v>0</v>
      </c>
      <c r="E97" s="34">
        <f t="shared" si="5"/>
        <v>30</v>
      </c>
    </row>
    <row r="98" spans="1:6">
      <c r="A98" s="298" t="s">
        <v>230</v>
      </c>
      <c r="B98" s="24" t="s">
        <v>120</v>
      </c>
      <c r="C98" s="34">
        <v>35</v>
      </c>
      <c r="D98" s="34">
        <v>15</v>
      </c>
      <c r="E98" s="34">
        <f t="shared" si="5"/>
        <v>50</v>
      </c>
    </row>
    <row r="99" spans="1:6">
      <c r="A99" s="25" t="s">
        <v>231</v>
      </c>
      <c r="B99" s="24" t="s">
        <v>208</v>
      </c>
      <c r="C99" s="34">
        <v>40</v>
      </c>
      <c r="D99" s="34">
        <v>0</v>
      </c>
      <c r="E99" s="35">
        <f t="shared" si="5"/>
        <v>40</v>
      </c>
    </row>
    <row r="100" spans="1:6">
      <c r="A100" s="297" t="s">
        <v>232</v>
      </c>
      <c r="B100" s="24" t="s">
        <v>131</v>
      </c>
      <c r="C100" s="35">
        <v>30</v>
      </c>
      <c r="D100" s="35">
        <v>15</v>
      </c>
      <c r="E100" s="35">
        <f t="shared" si="5"/>
        <v>45</v>
      </c>
    </row>
    <row r="101" spans="1:6">
      <c r="A101" s="297" t="s">
        <v>233</v>
      </c>
      <c r="B101" s="31" t="s">
        <v>212</v>
      </c>
      <c r="C101" s="34">
        <v>30</v>
      </c>
      <c r="D101" s="34">
        <v>0</v>
      </c>
      <c r="E101" s="34">
        <f t="shared" si="5"/>
        <v>30</v>
      </c>
      <c r="F101" s="16"/>
    </row>
    <row r="102" spans="1:6">
      <c r="A102" s="297" t="s">
        <v>234</v>
      </c>
      <c r="B102" s="24" t="s">
        <v>120</v>
      </c>
      <c r="C102" s="34">
        <v>35</v>
      </c>
      <c r="D102" s="34">
        <v>15</v>
      </c>
      <c r="E102" s="34">
        <f t="shared" si="5"/>
        <v>50</v>
      </c>
      <c r="F102" s="16"/>
    </row>
    <row r="103" spans="1:6">
      <c r="A103" s="297" t="s">
        <v>235</v>
      </c>
      <c r="B103" s="24" t="s">
        <v>208</v>
      </c>
      <c r="C103" s="34">
        <v>40</v>
      </c>
      <c r="D103" s="34">
        <v>0</v>
      </c>
      <c r="E103" s="34">
        <f t="shared" si="5"/>
        <v>40</v>
      </c>
    </row>
    <row r="104" spans="1:6">
      <c r="A104" s="297" t="s">
        <v>236</v>
      </c>
      <c r="B104" s="24" t="s">
        <v>131</v>
      </c>
      <c r="C104" s="34">
        <v>30</v>
      </c>
      <c r="D104" s="34">
        <v>15</v>
      </c>
      <c r="E104" s="34">
        <f t="shared" si="5"/>
        <v>45</v>
      </c>
    </row>
    <row r="105" spans="1:6">
      <c r="A105" s="297" t="s">
        <v>237</v>
      </c>
      <c r="B105" s="24" t="s">
        <v>120</v>
      </c>
      <c r="C105" s="34">
        <v>35</v>
      </c>
      <c r="D105" s="34">
        <v>15</v>
      </c>
      <c r="E105" s="34">
        <f t="shared" si="5"/>
        <v>50</v>
      </c>
    </row>
    <row r="106" spans="1:6">
      <c r="A106" s="298" t="s">
        <v>238</v>
      </c>
      <c r="B106" s="24" t="s">
        <v>208</v>
      </c>
      <c r="C106" s="34">
        <v>40</v>
      </c>
      <c r="D106" s="34">
        <v>0</v>
      </c>
      <c r="E106" s="34">
        <f t="shared" si="5"/>
        <v>40</v>
      </c>
    </row>
    <row r="107" spans="1:6">
      <c r="A107" s="204" t="s">
        <v>239</v>
      </c>
      <c r="B107" s="204"/>
      <c r="C107" s="29">
        <f>SUM(C88:C106)</f>
        <v>620</v>
      </c>
      <c r="D107" s="29">
        <f>SUM(D88:D106)</f>
        <v>120</v>
      </c>
      <c r="E107" s="29">
        <f t="shared" si="5"/>
        <v>740</v>
      </c>
    </row>
    <row r="108" spans="1:6">
      <c r="A108" s="299" t="s">
        <v>240</v>
      </c>
      <c r="B108" s="31" t="s">
        <v>98</v>
      </c>
      <c r="C108" s="34">
        <v>100</v>
      </c>
      <c r="D108" s="34">
        <v>0</v>
      </c>
      <c r="E108" s="34">
        <f t="shared" si="5"/>
        <v>100</v>
      </c>
    </row>
    <row r="109" spans="1:6">
      <c r="A109" s="298" t="s">
        <v>241</v>
      </c>
      <c r="B109" s="31" t="s">
        <v>98</v>
      </c>
      <c r="C109" s="34">
        <v>100</v>
      </c>
      <c r="D109" s="34">
        <v>0</v>
      </c>
      <c r="E109" s="34">
        <f t="shared" si="5"/>
        <v>100</v>
      </c>
    </row>
    <row r="110" spans="1:6">
      <c r="A110" s="298" t="s">
        <v>242</v>
      </c>
      <c r="B110" s="24" t="s">
        <v>120</v>
      </c>
      <c r="C110" s="34">
        <v>35</v>
      </c>
      <c r="D110" s="34">
        <v>0</v>
      </c>
      <c r="E110" s="34">
        <f t="shared" si="5"/>
        <v>35</v>
      </c>
    </row>
    <row r="111" spans="1:6">
      <c r="A111" s="298" t="s">
        <v>243</v>
      </c>
      <c r="B111" s="31" t="s">
        <v>244</v>
      </c>
      <c r="C111" s="34">
        <v>80</v>
      </c>
      <c r="D111" s="34">
        <v>0</v>
      </c>
      <c r="E111" s="34">
        <f t="shared" si="5"/>
        <v>80</v>
      </c>
    </row>
    <row r="112" spans="1:6">
      <c r="A112" s="299" t="s">
        <v>245</v>
      </c>
      <c r="B112" s="31" t="s">
        <v>244</v>
      </c>
      <c r="C112" s="34">
        <v>80</v>
      </c>
      <c r="D112" s="34">
        <v>0</v>
      </c>
      <c r="E112" s="34">
        <f t="shared" si="5"/>
        <v>80</v>
      </c>
    </row>
    <row r="113" spans="1:6">
      <c r="A113" s="299" t="s">
        <v>246</v>
      </c>
      <c r="B113" s="31" t="s">
        <v>244</v>
      </c>
      <c r="C113" s="34">
        <v>80</v>
      </c>
      <c r="D113" s="34">
        <v>0</v>
      </c>
      <c r="E113" s="34">
        <f t="shared" si="5"/>
        <v>80</v>
      </c>
    </row>
    <row r="114" spans="1:6">
      <c r="A114" s="299" t="s">
        <v>247</v>
      </c>
      <c r="B114" s="31" t="s">
        <v>244</v>
      </c>
      <c r="C114" s="34">
        <v>80</v>
      </c>
      <c r="D114" s="34">
        <v>0</v>
      </c>
      <c r="E114" s="34">
        <f t="shared" si="5"/>
        <v>80</v>
      </c>
    </row>
    <row r="115" spans="1:6">
      <c r="A115" s="299" t="s">
        <v>248</v>
      </c>
      <c r="B115" s="24" t="s">
        <v>131</v>
      </c>
      <c r="C115" s="34">
        <v>30</v>
      </c>
      <c r="D115" s="34">
        <v>0</v>
      </c>
      <c r="E115" s="34">
        <f t="shared" si="5"/>
        <v>30</v>
      </c>
    </row>
    <row r="116" spans="1:6">
      <c r="A116" s="299" t="s">
        <v>249</v>
      </c>
      <c r="B116" s="31" t="s">
        <v>212</v>
      </c>
      <c r="C116" s="30">
        <v>30</v>
      </c>
      <c r="D116" s="34">
        <v>0</v>
      </c>
      <c r="E116" s="34">
        <f t="shared" si="5"/>
        <v>30</v>
      </c>
    </row>
    <row r="117" spans="1:6">
      <c r="A117" s="299" t="s">
        <v>250</v>
      </c>
      <c r="B117" s="24" t="s">
        <v>120</v>
      </c>
      <c r="C117" s="30">
        <v>35</v>
      </c>
      <c r="D117" s="34">
        <v>0</v>
      </c>
      <c r="E117" s="34">
        <f t="shared" si="5"/>
        <v>35</v>
      </c>
    </row>
    <row r="118" spans="1:6">
      <c r="A118" s="299" t="s">
        <v>251</v>
      </c>
      <c r="B118" s="24" t="s">
        <v>208</v>
      </c>
      <c r="C118" s="34">
        <v>40</v>
      </c>
      <c r="D118" s="34">
        <v>0</v>
      </c>
      <c r="E118" s="34">
        <f t="shared" si="5"/>
        <v>40</v>
      </c>
    </row>
    <row r="119" spans="1:6">
      <c r="A119" s="99" t="s">
        <v>252</v>
      </c>
      <c r="B119" s="24" t="s">
        <v>131</v>
      </c>
      <c r="C119" s="30">
        <v>30</v>
      </c>
      <c r="D119" s="34">
        <v>15</v>
      </c>
      <c r="E119" s="34">
        <f t="shared" si="5"/>
        <v>45</v>
      </c>
    </row>
    <row r="120" spans="1:6">
      <c r="A120" s="297" t="s">
        <v>253</v>
      </c>
      <c r="B120" s="32" t="s">
        <v>212</v>
      </c>
      <c r="C120" s="30">
        <v>30</v>
      </c>
      <c r="D120" s="34">
        <v>0</v>
      </c>
      <c r="E120" s="34">
        <f t="shared" si="5"/>
        <v>30</v>
      </c>
    </row>
    <row r="121" spans="1:6">
      <c r="A121" s="202" t="s">
        <v>254</v>
      </c>
      <c r="B121" s="203"/>
      <c r="C121" s="22">
        <f>SUM(C108:C120)</f>
        <v>750</v>
      </c>
      <c r="D121" s="22">
        <f>SUM(D108:D120)</f>
        <v>15</v>
      </c>
      <c r="E121" s="22">
        <f t="shared" si="5"/>
        <v>765</v>
      </c>
    </row>
    <row r="122" spans="1:6">
      <c r="A122" s="42" t="s">
        <v>255</v>
      </c>
      <c r="B122" s="42"/>
      <c r="C122" s="43">
        <f>+C20+C31+C41+C51+C61+C73+C87+C107+C121</f>
        <v>3610</v>
      </c>
      <c r="D122" s="43">
        <f>+D20+D31+D41+D51+D61+D73+D87+D107+D121</f>
        <v>395</v>
      </c>
      <c r="E122" s="43">
        <f t="shared" si="5"/>
        <v>4005</v>
      </c>
      <c r="F122" s="16"/>
    </row>
  </sheetData>
  <pageMargins left="0.75" right="0.75" top="1" bottom="1" header="0.5" footer="0.5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2" sqref="A2"/>
    </sheetView>
  </sheetViews>
  <sheetFormatPr defaultColWidth="11.44140625" defaultRowHeight="14.4"/>
  <cols>
    <col min="1" max="1" width="38.33203125" customWidth="1"/>
    <col min="2" max="2" width="19.88671875" customWidth="1"/>
    <col min="3" max="3" width="20.88671875" customWidth="1"/>
  </cols>
  <sheetData>
    <row r="1" spans="1:11" ht="17.399999999999999">
      <c r="A1" s="52" t="s">
        <v>22</v>
      </c>
      <c r="F1" s="2"/>
    </row>
    <row r="2" spans="1:11">
      <c r="A2" s="53" t="s">
        <v>256</v>
      </c>
      <c r="F2" s="2"/>
    </row>
    <row r="3" spans="1:11">
      <c r="A3" s="54"/>
      <c r="F3" s="2"/>
    </row>
    <row r="4" spans="1:11">
      <c r="A4" s="69" t="s">
        <v>1</v>
      </c>
      <c r="B4" s="71"/>
      <c r="C4" s="73"/>
      <c r="F4" s="2"/>
    </row>
    <row r="5" spans="1:11">
      <c r="A5" s="74" t="s">
        <v>23</v>
      </c>
      <c r="B5" s="91"/>
      <c r="C5" s="78"/>
      <c r="F5" s="2"/>
    </row>
    <row r="6" spans="1:11">
      <c r="A6" s="74" t="s">
        <v>24</v>
      </c>
      <c r="B6" s="76"/>
      <c r="C6" s="78"/>
      <c r="F6" s="2"/>
    </row>
    <row r="7" spans="1:11">
      <c r="A7" s="74" t="s">
        <v>25</v>
      </c>
      <c r="B7" s="76"/>
      <c r="C7" s="78"/>
      <c r="F7" s="2"/>
    </row>
    <row r="8" spans="1:11">
      <c r="A8" s="79" t="s">
        <v>26</v>
      </c>
      <c r="B8" s="81"/>
      <c r="C8" s="83"/>
      <c r="F8" s="2"/>
    </row>
    <row r="9" spans="1:11">
      <c r="A9" s="54"/>
      <c r="B9" s="4"/>
      <c r="F9" s="2"/>
    </row>
    <row r="10" spans="1:11" ht="15.6">
      <c r="A10" s="5" t="s">
        <v>27</v>
      </c>
      <c r="B10" s="4" t="s">
        <v>28</v>
      </c>
      <c r="C10" s="4" t="s">
        <v>28</v>
      </c>
    </row>
    <row r="11" spans="1:11">
      <c r="A11" s="6" t="s">
        <v>29</v>
      </c>
      <c r="B11" s="7">
        <v>1500</v>
      </c>
      <c r="C11" s="4" t="s">
        <v>28</v>
      </c>
    </row>
    <row r="12" spans="1:11">
      <c r="A12" s="6" t="s">
        <v>30</v>
      </c>
      <c r="B12" s="7">
        <v>4030</v>
      </c>
      <c r="C12" s="4"/>
    </row>
    <row r="13" spans="1:11">
      <c r="A13" s="6" t="s">
        <v>31</v>
      </c>
      <c r="B13" s="7">
        <v>360</v>
      </c>
      <c r="C13" s="4"/>
      <c r="K13" s="2"/>
    </row>
    <row r="14" spans="1:11">
      <c r="A14" s="6" t="s">
        <v>32</v>
      </c>
      <c r="B14" s="7">
        <v>500</v>
      </c>
      <c r="C14" s="4"/>
    </row>
    <row r="15" spans="1:11">
      <c r="A15" s="6" t="s">
        <v>33</v>
      </c>
      <c r="B15" s="7">
        <v>200</v>
      </c>
      <c r="C15" s="8"/>
    </row>
    <row r="16" spans="1:11">
      <c r="A16" s="50" t="s">
        <v>34</v>
      </c>
      <c r="B16" s="50">
        <f>SUM(B11:B15)</f>
        <v>6590</v>
      </c>
      <c r="C16" s="4"/>
    </row>
    <row r="17" spans="1:6">
      <c r="A17" s="4"/>
      <c r="B17" s="4"/>
      <c r="C17" s="4"/>
    </row>
    <row r="18" spans="1:6" ht="15.6">
      <c r="A18" s="5" t="s">
        <v>35</v>
      </c>
      <c r="B18" s="4"/>
      <c r="C18" s="8"/>
    </row>
    <row r="19" spans="1:6">
      <c r="A19" s="6" t="s">
        <v>29</v>
      </c>
      <c r="B19" s="7">
        <v>1500</v>
      </c>
      <c r="C19" s="4"/>
      <c r="D19" s="4"/>
      <c r="E19" s="4"/>
      <c r="F19" s="4"/>
    </row>
    <row r="20" spans="1:6">
      <c r="A20" s="6" t="s">
        <v>30</v>
      </c>
      <c r="B20" s="7">
        <v>3000</v>
      </c>
      <c r="C20" s="4"/>
      <c r="D20" s="4"/>
      <c r="E20" s="4"/>
      <c r="F20" s="4"/>
    </row>
    <row r="21" spans="1:6">
      <c r="A21" s="6" t="s">
        <v>32</v>
      </c>
      <c r="B21" s="7">
        <v>1500</v>
      </c>
      <c r="C21" s="4"/>
      <c r="D21" s="9"/>
      <c r="E21" s="4"/>
      <c r="F21" s="4"/>
    </row>
    <row r="22" spans="1:6">
      <c r="A22" s="6" t="s">
        <v>33</v>
      </c>
      <c r="B22" s="7">
        <v>200</v>
      </c>
      <c r="C22" s="4"/>
      <c r="D22" s="9"/>
      <c r="E22" s="4"/>
      <c r="F22" s="4"/>
    </row>
    <row r="23" spans="1:6">
      <c r="A23" s="50" t="s">
        <v>36</v>
      </c>
      <c r="B23" s="50">
        <f>SUM(B19:B22)</f>
        <v>6200</v>
      </c>
      <c r="C23" s="4"/>
      <c r="D23" s="9"/>
      <c r="E23" s="4"/>
      <c r="F23" s="4"/>
    </row>
    <row r="24" spans="1:6">
      <c r="A24" s="4"/>
      <c r="B24" s="4"/>
      <c r="D24" s="9"/>
      <c r="E24" s="4"/>
      <c r="F24" s="4"/>
    </row>
    <row r="25" spans="1:6" ht="15.6">
      <c r="A25" s="12" t="s">
        <v>37</v>
      </c>
      <c r="B25" s="12">
        <f>B16+B23</f>
        <v>12790</v>
      </c>
      <c r="C25" s="13"/>
      <c r="D25" s="4"/>
      <c r="E25" s="8"/>
      <c r="F25" s="4"/>
    </row>
    <row r="26" spans="1:6">
      <c r="A26" s="4" t="s">
        <v>38</v>
      </c>
      <c r="B26" s="131">
        <f>B25/B28</f>
        <v>255.8</v>
      </c>
      <c r="C26" s="4"/>
      <c r="D26" s="4"/>
      <c r="E26" s="4"/>
      <c r="F26" s="4"/>
    </row>
    <row r="27" spans="1:6">
      <c r="A27" s="10"/>
      <c r="B27" s="14"/>
      <c r="C27" s="15"/>
      <c r="D27" s="15"/>
      <c r="E27" s="15"/>
      <c r="F27" s="4"/>
    </row>
    <row r="28" spans="1:6">
      <c r="A28" s="150" t="s">
        <v>39</v>
      </c>
      <c r="B28" s="14">
        <v>50</v>
      </c>
      <c r="C28" s="15"/>
      <c r="D28" s="15"/>
      <c r="E28" s="15"/>
      <c r="F28" s="4"/>
    </row>
    <row r="29" spans="1:6">
      <c r="A29" s="16"/>
    </row>
    <row r="30" spans="1:6" ht="15.6">
      <c r="A30" s="3" t="s">
        <v>40</v>
      </c>
    </row>
    <row r="31" spans="1:6">
      <c r="A31" s="11" t="s">
        <v>41</v>
      </c>
      <c r="B31" s="11">
        <v>110</v>
      </c>
    </row>
    <row r="32" spans="1:6">
      <c r="A32" s="11" t="s">
        <v>42</v>
      </c>
      <c r="B32" s="11">
        <v>9</v>
      </c>
    </row>
    <row r="33" spans="1:2">
      <c r="A33" s="130" t="s">
        <v>43</v>
      </c>
      <c r="B33" s="131">
        <v>119</v>
      </c>
    </row>
    <row r="34" spans="1:2">
      <c r="A34" s="130"/>
    </row>
    <row r="35" spans="1:2">
      <c r="A35" s="130"/>
    </row>
    <row r="36" spans="1:2">
      <c r="A36" s="130" t="s">
        <v>44</v>
      </c>
      <c r="B36" s="132">
        <f>B26+B33</f>
        <v>374.8</v>
      </c>
    </row>
    <row r="38" spans="1:2">
      <c r="A38" s="95"/>
      <c r="B38" s="96"/>
    </row>
    <row r="40" spans="1:2">
      <c r="B40" s="96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A2" sqref="A2"/>
    </sheetView>
  </sheetViews>
  <sheetFormatPr defaultColWidth="11.44140625" defaultRowHeight="14.4"/>
  <cols>
    <col min="1" max="1" width="26.5546875" customWidth="1"/>
  </cols>
  <sheetData>
    <row r="1" spans="1:15" ht="17.399999999999999">
      <c r="A1" s="1" t="s">
        <v>68</v>
      </c>
      <c r="E1" s="4"/>
    </row>
    <row r="2" spans="1:15">
      <c r="A2" s="53" t="s">
        <v>256</v>
      </c>
      <c r="B2" s="56"/>
      <c r="E2" s="4"/>
    </row>
    <row r="3" spans="1:15">
      <c r="A3" s="54"/>
      <c r="B3" s="56"/>
      <c r="E3" s="4"/>
      <c r="F3" s="8"/>
      <c r="G3" s="4"/>
      <c r="H3" s="4"/>
    </row>
    <row r="4" spans="1:15">
      <c r="A4" s="69" t="s">
        <v>1</v>
      </c>
      <c r="B4" s="70"/>
      <c r="C4" s="71"/>
      <c r="D4" s="71"/>
      <c r="E4" s="71"/>
      <c r="F4" s="72"/>
      <c r="G4" s="71"/>
      <c r="H4" s="71"/>
      <c r="I4" s="73"/>
    </row>
    <row r="5" spans="1:15">
      <c r="A5" s="74" t="s">
        <v>69</v>
      </c>
      <c r="B5" s="75"/>
      <c r="C5" s="76"/>
      <c r="D5" s="76"/>
      <c r="E5" s="76"/>
      <c r="F5" s="77"/>
      <c r="G5" s="76"/>
      <c r="H5" s="76"/>
      <c r="I5" s="78"/>
    </row>
    <row r="6" spans="1:15">
      <c r="A6" s="74" t="s">
        <v>70</v>
      </c>
      <c r="B6" s="75"/>
      <c r="C6" s="76"/>
      <c r="D6" s="76"/>
      <c r="E6" s="76"/>
      <c r="F6" s="77"/>
      <c r="G6" s="76"/>
      <c r="H6" s="76"/>
      <c r="I6" s="78"/>
    </row>
    <row r="7" spans="1:15">
      <c r="A7" s="79" t="s">
        <v>71</v>
      </c>
      <c r="B7" s="80"/>
      <c r="C7" s="81"/>
      <c r="D7" s="81"/>
      <c r="E7" s="81"/>
      <c r="F7" s="82"/>
      <c r="G7" s="81"/>
      <c r="H7" s="81"/>
      <c r="I7" s="83"/>
    </row>
    <row r="8" spans="1:15">
      <c r="A8" s="54"/>
      <c r="B8" s="56"/>
      <c r="E8" s="4"/>
      <c r="F8" s="8"/>
      <c r="G8" s="4"/>
      <c r="H8" s="4"/>
    </row>
    <row r="9" spans="1:15">
      <c r="A9" s="54"/>
      <c r="B9" s="56"/>
      <c r="E9" s="4"/>
      <c r="F9" s="8" t="s">
        <v>72</v>
      </c>
      <c r="G9" s="4"/>
      <c r="H9" s="41" t="s">
        <v>73</v>
      </c>
    </row>
    <row r="10" spans="1:15">
      <c r="C10" s="4"/>
      <c r="N10" s="36"/>
    </row>
    <row r="11" spans="1:15">
      <c r="A11" s="44" t="s">
        <v>74</v>
      </c>
      <c r="B11" s="58" t="s">
        <v>75</v>
      </c>
      <c r="C11" s="58" t="s">
        <v>76</v>
      </c>
      <c r="D11" s="58" t="s">
        <v>77</v>
      </c>
      <c r="E11" s="58" t="s">
        <v>78</v>
      </c>
      <c r="F11" s="57" t="s">
        <v>79</v>
      </c>
      <c r="G11" s="57" t="s">
        <v>80</v>
      </c>
      <c r="H11" s="57" t="s">
        <v>81</v>
      </c>
      <c r="I11" s="57" t="s">
        <v>82</v>
      </c>
      <c r="J11" s="57" t="s">
        <v>83</v>
      </c>
      <c r="K11" s="57" t="s">
        <v>84</v>
      </c>
      <c r="L11" s="57" t="s">
        <v>85</v>
      </c>
      <c r="M11" s="57" t="s">
        <v>86</v>
      </c>
      <c r="N11" s="36"/>
    </row>
    <row r="12" spans="1:15">
      <c r="A12" s="9" t="s">
        <v>87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36">
        <f t="shared" ref="N12:N16" si="0">SUM(B12:M12)</f>
        <v>0</v>
      </c>
      <c r="O12" s="2"/>
    </row>
    <row r="13" spans="1:15">
      <c r="A13" s="9" t="s">
        <v>88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36">
        <f t="shared" si="0"/>
        <v>0</v>
      </c>
    </row>
    <row r="14" spans="1:15">
      <c r="A14" s="9" t="s">
        <v>89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36">
        <f t="shared" si="0"/>
        <v>0</v>
      </c>
    </row>
    <row r="15" spans="1:15">
      <c r="A15" s="9" t="s">
        <v>90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36">
        <f t="shared" si="0"/>
        <v>0</v>
      </c>
    </row>
    <row r="16" spans="1:15">
      <c r="A16" s="45" t="s">
        <v>91</v>
      </c>
      <c r="B16" s="46">
        <f t="shared" ref="B16:J16" si="1">SUM(B12:B15)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  <c r="H16" s="46">
        <f t="shared" si="1"/>
        <v>0</v>
      </c>
      <c r="I16" s="46">
        <f t="shared" si="1"/>
        <v>0</v>
      </c>
      <c r="J16" s="46">
        <f t="shared" si="1"/>
        <v>0</v>
      </c>
      <c r="K16" s="46">
        <v>0</v>
      </c>
      <c r="L16" s="46">
        <f>SUM(L12:L15)</f>
        <v>0</v>
      </c>
      <c r="M16" s="46">
        <f>SUM(M12:M15)</f>
        <v>0</v>
      </c>
      <c r="N16" s="46">
        <f t="shared" si="0"/>
        <v>0</v>
      </c>
    </row>
    <row r="17" spans="1:14">
      <c r="A17" s="1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>
      <c r="A18" s="44" t="s">
        <v>92</v>
      </c>
      <c r="B18" s="58" t="s">
        <v>75</v>
      </c>
      <c r="C18" s="58" t="s">
        <v>76</v>
      </c>
      <c r="D18" s="58" t="s">
        <v>77</v>
      </c>
      <c r="E18" s="58" t="s">
        <v>78</v>
      </c>
      <c r="F18" s="57" t="s">
        <v>79</v>
      </c>
      <c r="G18" s="57" t="s">
        <v>80</v>
      </c>
      <c r="H18" s="57" t="s">
        <v>81</v>
      </c>
      <c r="I18" s="57" t="s">
        <v>82</v>
      </c>
      <c r="J18" s="57" t="s">
        <v>83</v>
      </c>
      <c r="K18" s="57" t="s">
        <v>84</v>
      </c>
      <c r="L18" s="57" t="s">
        <v>85</v>
      </c>
      <c r="M18" s="57" t="s">
        <v>86</v>
      </c>
      <c r="N18" s="36"/>
    </row>
    <row r="19" spans="1:14">
      <c r="A19" s="9" t="s">
        <v>93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6">
        <f t="shared" ref="N19:N27" si="2">SUM(B19:M19)</f>
        <v>0</v>
      </c>
    </row>
    <row r="20" spans="1:14">
      <c r="A20" s="9" t="s">
        <v>94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6">
        <f t="shared" si="2"/>
        <v>0</v>
      </c>
    </row>
    <row r="21" spans="1:14">
      <c r="A21" s="9" t="s">
        <v>95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6">
        <f t="shared" si="2"/>
        <v>0</v>
      </c>
    </row>
    <row r="22" spans="1:14">
      <c r="A22" s="9" t="s">
        <v>96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6">
        <f t="shared" si="2"/>
        <v>0</v>
      </c>
    </row>
    <row r="23" spans="1:14">
      <c r="A23" s="9" t="s">
        <v>97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6">
        <f t="shared" si="2"/>
        <v>0</v>
      </c>
    </row>
    <row r="24" spans="1:14">
      <c r="A24" s="9" t="s">
        <v>32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6">
        <f t="shared" si="2"/>
        <v>0</v>
      </c>
    </row>
    <row r="25" spans="1:14">
      <c r="A25" s="9" t="s">
        <v>98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6">
        <f t="shared" si="2"/>
        <v>0</v>
      </c>
    </row>
    <row r="26" spans="1:14">
      <c r="A26" s="9" t="s">
        <v>99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6">
        <f t="shared" si="2"/>
        <v>0</v>
      </c>
    </row>
    <row r="27" spans="1:14">
      <c r="A27" s="9" t="s">
        <v>100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6">
        <f t="shared" si="2"/>
        <v>0</v>
      </c>
    </row>
    <row r="28" spans="1:14">
      <c r="A28" s="16" t="s">
        <v>101</v>
      </c>
      <c r="B28" s="47">
        <f t="shared" ref="B28:K28" si="3">SUM(B19:B27)</f>
        <v>0</v>
      </c>
      <c r="C28" s="48">
        <f t="shared" si="3"/>
        <v>0</v>
      </c>
      <c r="D28" s="47">
        <f t="shared" si="3"/>
        <v>0</v>
      </c>
      <c r="E28" s="48">
        <f t="shared" si="3"/>
        <v>0</v>
      </c>
      <c r="F28" s="48">
        <f t="shared" si="3"/>
        <v>0</v>
      </c>
      <c r="G28" s="48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>SUM(L22:L27)</f>
        <v>0</v>
      </c>
      <c r="M28" s="47">
        <f t="shared" ref="M28" si="4">SUM(F28:L28)</f>
        <v>0</v>
      </c>
      <c r="N28" s="47">
        <f>SUM(N19:N27)</f>
        <v>0</v>
      </c>
    </row>
    <row r="29" spans="1:14">
      <c r="B29" s="16"/>
      <c r="E29" s="4"/>
      <c r="H29" s="17"/>
    </row>
    <row r="30" spans="1:14">
      <c r="E30" s="4"/>
      <c r="F30" s="8" t="s">
        <v>102</v>
      </c>
      <c r="G30" s="4"/>
      <c r="H30" s="49" t="s">
        <v>73</v>
      </c>
    </row>
    <row r="31" spans="1:14">
      <c r="E31" s="4"/>
      <c r="H31" s="17"/>
    </row>
    <row r="32" spans="1:14">
      <c r="H32" s="51"/>
    </row>
  </sheetData>
  <pageMargins left="0.75" right="0.75" top="1" bottom="1" header="0.5" footer="0.5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E238D0FD451594CA2660C4CE2B2AEEE" ma:contentTypeVersion="6" ma:contentTypeDescription="Luo uusi asiakirja." ma:contentTypeScope="" ma:versionID="06ddfb3c2ad349ad3b77e693e2d05bac">
  <xsd:schema xmlns:xsd="http://www.w3.org/2001/XMLSchema" xmlns:xs="http://www.w3.org/2001/XMLSchema" xmlns:p="http://schemas.microsoft.com/office/2006/metadata/properties" xmlns:ns2="1f99aafb-9ce1-4558-8718-707e3f1054cc" targetNamespace="http://schemas.microsoft.com/office/2006/metadata/properties" ma:root="true" ma:fieldsID="8fa1052c6a0196b89e0077285ffc9cf0" ns2:_="">
    <xsd:import namespace="1f99aafb-9ce1-4558-8718-707e3f105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9aafb-9ce1-4558-8718-707e3f105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A1865F-FD1F-4147-86FA-9A799B0490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E969B-DD64-4593-A778-808A1552C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9aafb-9ce1-4558-8718-707e3f105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A50AC1-7576-46DA-9596-D22F8C5F1E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Pelaajat</vt:lpstr>
      <vt:lpstr>Pelaajamaksut</vt:lpstr>
      <vt:lpstr>Pelipaitalista</vt:lpstr>
      <vt:lpstr>Lopettaneet</vt:lpstr>
      <vt:lpstr>Valmennuskulut</vt:lpstr>
      <vt:lpstr>Budjetti 201x-201x</vt:lpstr>
      <vt:lpstr>Kassavirta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Raija Koskinen</dc:creator>
  <cp:keywords/>
  <dc:description/>
  <cp:lastModifiedBy>Toni Lahtinen</cp:lastModifiedBy>
  <cp:revision/>
  <dcterms:created xsi:type="dcterms:W3CDTF">2014-10-21T07:30:33Z</dcterms:created>
  <dcterms:modified xsi:type="dcterms:W3CDTF">2020-05-11T12:30:03Z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0x0101003E238D0FD451594CA2660C4CE2B2AEEE</vt:lpwstr>
  </property>
  <property fmtid="{D5CDD505-2E9C-101B-9397-08002B2CF9AE}" pid="3" name="Order">
    <vt:r8>1463800</vt:r8>
  </property>
</Properties>
</file>